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<sst xmlns="http://schemas.openxmlformats.org/spreadsheetml/2006/main" count="181" uniqueCount="114">
  <si>
    <t>СТО</t>
  </si>
  <si>
    <t>Таблица 1.4</t>
  </si>
  <si>
    <t>Подготовил</t>
  </si>
  <si>
    <t>Дата</t>
  </si>
  <si>
    <t>Вариант</t>
  </si>
  <si>
    <t>ПОЛНЫЙ</t>
  </si>
  <si>
    <t>№
п.п.</t>
  </si>
  <si>
    <t>Показатели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</si>
  <si>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</si>
  <si>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</si>
  <si>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</si>
  <si>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</si>
  <si>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</si>
  <si>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</si>
  <si>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(мощности) в сеть, ВСЕГО </t>
  </si>
  <si>
    <t>1.1.</t>
  </si>
  <si>
    <t>От поставщиков (в т.ч.):</t>
  </si>
  <si>
    <t>1.1.1.</t>
  </si>
  <si>
    <t>от АО-энерго</t>
  </si>
  <si>
    <t>1.1.2.</t>
  </si>
  <si>
    <t>1.1.3.</t>
  </si>
  <si>
    <t>1.2.</t>
  </si>
  <si>
    <t>От сетевых (в т.ч.):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</si>
  <si>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</si>
  <si>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</si>
  <si>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</si>
  <si>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</si>
  <si>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</si>
  <si>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</si>
  <si>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</si>
  <si>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</si>
  <si>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</si>
  <si>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</si>
  <si>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</si>
  <si>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</si>
  <si>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</si>
  <si>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</si>
  <si>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</si>
  <si>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</si>
  <si>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</si>
  <si>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</si>
  <si>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</si>
  <si>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</si>
  <si>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</si>
  <si>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</si>
  <si>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</si>
  <si>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</si>
  <si>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</si>
  <si>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</si>
  <si>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</si>
  <si>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</si>
  <si>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</si>
  <si>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</si>
  <si>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</si>
  <si>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</si>
  <si>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</si>
  <si>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</si>
  <si>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</si>
  <si>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</si>
  <si>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</si>
  <si>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</si>
  <si>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</si>
  <si>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</si>
  <si>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</si>
  <si>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</si>
  <si>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</si>
  <si>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</si>
  <si>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</si>
  <si>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</si>
  <si>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</si>
  <si>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</si>
  <si>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</si>
  <si>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</si>
  <si>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1.3.</t>
  </si>
  <si>
    <t>От несетевых предприятий (от прочих) в т.ч.:</t>
  </si>
  <si>
    <t>ООО "Сибирский кедр"</t>
  </si>
  <si>
    <t>МУП "Саянское теплоэнергетическое предприятие"</t>
  </si>
  <si>
    <t>ЗАО "Сибирская лесная компания"</t>
  </si>
  <si>
    <t>МУП "Бирюсинский ТВК"</t>
  </si>
  <si>
    <t>ОАО "Тулунский гидролизный завод"</t>
  </si>
  <si>
    <t>ОАО "Коршуновский ГОК"</t>
  </si>
  <si>
    <t>Иннокентьевская КЭЧ</t>
  </si>
  <si>
    <t>ОАО "Союзавтоматстром"</t>
  </si>
  <si>
    <t>ФГУ ИК-15 ГУФСИН России по Иркутской обл.</t>
  </si>
  <si>
    <t>ООО "УЭС"</t>
  </si>
  <si>
    <t>ОАО "Ангарскцемент"</t>
  </si>
  <si>
    <t>Трансформировано из своей смежной сети высшего напряжения, в т.ч.:</t>
  </si>
  <si>
    <t>х</t>
  </si>
  <si>
    <t>1.3.1.</t>
  </si>
  <si>
    <t>из сети ВН</t>
  </si>
  <si>
    <t>1.3.2.</t>
  </si>
  <si>
    <t>из сети СН1</t>
  </si>
  <si>
    <t>1.3.3.</t>
  </si>
  <si>
    <t>из сети СН11</t>
  </si>
  <si>
    <t>2.</t>
  </si>
  <si>
    <t xml:space="preserve">Потери электроэнергии в сети </t>
  </si>
  <si>
    <t>2.1.</t>
  </si>
  <si>
    <t>то же в %</t>
  </si>
  <si>
    <t>3.</t>
  </si>
  <si>
    <t>Всего полезный отпуск из сети</t>
  </si>
  <si>
    <t>3.1.</t>
  </si>
  <si>
    <t>в т.ч. на собственные производственные и хозяйственные нужды</t>
  </si>
  <si>
    <t>4.</t>
  </si>
  <si>
    <t>Всего полезный отпуск из сети сторонним потребителям</t>
  </si>
  <si>
    <t>4.1.</t>
  </si>
  <si>
    <t>в т.ч. отпуск сетевым предприятиям:</t>
  </si>
  <si>
    <t>4.2.</t>
  </si>
  <si>
    <t>4.2.1.</t>
  </si>
  <si>
    <t>4.2.2.</t>
  </si>
  <si>
    <t>5.</t>
  </si>
  <si>
    <t xml:space="preserve">Баланс </t>
  </si>
  <si>
    <t>Пояснения</t>
  </si>
  <si>
    <t>Руководитель организации:</t>
  </si>
  <si>
    <t>М.П.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</si>
</sst>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.00000"/>
    <numFmt numFmtId="182" formatCode="#,##0.000"/>
    <numFmt numFmtId="183" formatCode="0.000"/>
    <numFmt numFmtId="184" formatCode="#,##0.0000"/>
  </numFmts>
  <fonts count="13">
    <font>
      <sz val="10"/>
      <name val="Arial"/>
      <family val="0"/>
    </font>
    <font>
      <sz val="11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b/>
      <sz val="12"/>
      <name val="Arial Cyr"/>
      <family val="0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name val="Arial Cyr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20" applyFont="1">
      <alignment/>
      <protection/>
    </xf>
    <xf numFmtId="0" fontId="1" fillId="0" borderId="0" xfId="18" applyNumberFormat="1" applyFont="1" applyFill="1" applyBorder="1" applyAlignment="1" applyProtection="1">
      <alignment horizontal="center" vertical="center"/>
      <protection locked="0"/>
    </xf>
    <xf numFmtId="0" fontId="4" fillId="0" borderId="0" xfId="18" applyNumberFormat="1" applyFont="1" applyFill="1" applyBorder="1" applyAlignment="1" applyProtection="1">
      <alignment horizontal="center" vertical="top"/>
      <protection locked="0"/>
    </xf>
    <xf numFmtId="0" fontId="5" fillId="0" borderId="0" xfId="18" applyNumberFormat="1" applyFont="1" applyFill="1" applyBorder="1" applyAlignment="1" applyProtection="1">
      <alignment horizontal="center" vertical="top"/>
      <protection locked="0"/>
    </xf>
    <xf numFmtId="0" fontId="4" fillId="0" borderId="0" xfId="18" applyNumberFormat="1" applyFont="1" applyFill="1" applyBorder="1" applyAlignment="1" applyProtection="1">
      <alignment horizontal="center" vertical="top" wrapText="1"/>
      <protection locked="0"/>
    </xf>
    <xf numFmtId="0" fontId="1" fillId="0" borderId="0" xfId="20" applyFont="1" applyAlignment="1" applyProtection="1">
      <alignment wrapText="1"/>
      <protection locked="0"/>
    </xf>
    <xf numFmtId="0" fontId="3" fillId="0" borderId="0" xfId="20" applyFont="1" applyBorder="1" applyAlignment="1" applyProtection="1">
      <alignment horizontal="left"/>
      <protection locked="0"/>
    </xf>
    <xf numFmtId="0" fontId="3" fillId="0" borderId="0" xfId="20" applyFont="1" applyBorder="1" applyAlignment="1" applyProtection="1">
      <alignment horizontal="center"/>
      <protection locked="0"/>
    </xf>
    <xf numFmtId="0" fontId="3" fillId="0" borderId="1" xfId="20" applyFont="1" applyBorder="1" applyAlignment="1" applyProtection="1">
      <alignment horizontal="center"/>
      <protection locked="0"/>
    </xf>
    <xf numFmtId="0" fontId="3" fillId="0" borderId="2" xfId="20" applyFont="1" applyBorder="1" applyAlignment="1" applyProtection="1">
      <alignment/>
      <protection locked="0"/>
    </xf>
    <xf numFmtId="180" fontId="3" fillId="0" borderId="3" xfId="20" applyNumberFormat="1" applyFont="1" applyBorder="1" applyAlignment="1" applyProtection="1">
      <alignment horizontal="center"/>
      <protection locked="0"/>
    </xf>
    <xf numFmtId="0" fontId="1" fillId="0" borderId="2" xfId="17" applyNumberFormat="1" applyFont="1" applyFill="1" applyBorder="1" applyAlignment="1" applyProtection="1">
      <alignment horizontal="right" vertical="top" wrapText="1"/>
      <protection locked="0"/>
    </xf>
    <xf numFmtId="0" fontId="1" fillId="0" borderId="0" xfId="17" applyNumberFormat="1" applyFont="1" applyFill="1" applyBorder="1" applyAlignment="1" applyProtection="1">
      <alignment horizontal="right" vertical="top" wrapText="1"/>
      <protection locked="0"/>
    </xf>
    <xf numFmtId="0" fontId="1" fillId="0" borderId="2" xfId="17" applyNumberFormat="1" applyFont="1" applyFill="1" applyBorder="1" applyAlignment="1" applyProtection="1">
      <alignment horizontal="right" vertical="top"/>
      <protection locked="0"/>
    </xf>
    <xf numFmtId="0" fontId="1" fillId="0" borderId="4" xfId="17" applyNumberFormat="1" applyFont="1" applyFill="1" applyBorder="1" applyAlignment="1" applyProtection="1">
      <alignment horizontal="center" vertical="center" wrapText="1"/>
      <protection/>
    </xf>
    <xf numFmtId="0" fontId="1" fillId="0" borderId="4" xfId="17" applyNumberFormat="1" applyFont="1" applyFill="1" applyBorder="1" applyAlignment="1" applyProtection="1">
      <alignment horizontal="center" vertical="center"/>
      <protection/>
    </xf>
    <xf numFmtId="0" fontId="1" fillId="0" borderId="4" xfId="17" applyFont="1" applyBorder="1" applyAlignment="1">
      <alignment horizontal="center" vertical="center"/>
      <protection/>
    </xf>
    <xf numFmtId="0" fontId="1" fillId="0" borderId="4" xfId="17" applyFont="1" applyBorder="1" applyAlignment="1">
      <alignment vertical="center" wrapText="1"/>
      <protection/>
    </xf>
    <xf numFmtId="181" fontId="9" fillId="2" borderId="4" xfId="22" applyNumberFormat="1" applyFont="1" applyFill="1" applyBorder="1" applyAlignment="1">
      <alignment horizontal="center" vertical="center" wrapText="1"/>
    </xf>
    <xf numFmtId="16" fontId="1" fillId="0" borderId="4" xfId="17" applyNumberFormat="1" applyFont="1" applyBorder="1" applyAlignment="1">
      <alignment horizontal="center" vertical="center"/>
      <protection/>
    </xf>
    <xf numFmtId="0" fontId="1" fillId="0" borderId="4" xfId="17" applyFont="1" applyBorder="1" applyAlignment="1" applyProtection="1">
      <alignment horizontal="left" vertical="center" wrapText="1"/>
      <protection locked="0"/>
    </xf>
    <xf numFmtId="181" fontId="3" fillId="3" borderId="4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/>
      <protection/>
    </xf>
    <xf numFmtId="0" fontId="1" fillId="0" borderId="4" xfId="20" applyFont="1" applyBorder="1" applyProtection="1">
      <alignment/>
      <protection locked="0"/>
    </xf>
    <xf numFmtId="181" fontId="3" fillId="3" borderId="4" xfId="20" applyNumberFormat="1" applyFont="1" applyFill="1" applyBorder="1" applyAlignment="1" applyProtection="1">
      <alignment horizontal="center" vertical="center"/>
      <protection locked="0"/>
    </xf>
    <xf numFmtId="0" fontId="1" fillId="0" borderId="4" xfId="20" applyFont="1" applyBorder="1">
      <alignment/>
      <protection/>
    </xf>
    <xf numFmtId="181" fontId="9" fillId="2" borderId="4" xfId="20" applyNumberFormat="1" applyFont="1" applyFill="1" applyBorder="1" applyAlignment="1">
      <alignment horizontal="center" vertical="center"/>
      <protection/>
    </xf>
    <xf numFmtId="49" fontId="1" fillId="0" borderId="4" xfId="20" applyNumberFormat="1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left" vertical="center" wrapText="1"/>
      <protection/>
    </xf>
    <xf numFmtId="182" fontId="3" fillId="3" borderId="4" xfId="20" applyNumberFormat="1" applyFont="1" applyFill="1" applyBorder="1" applyAlignment="1" applyProtection="1">
      <alignment horizontal="center" vertical="center"/>
      <protection locked="0"/>
    </xf>
    <xf numFmtId="0" fontId="1" fillId="0" borderId="4" xfId="19" applyFont="1" applyBorder="1" applyAlignment="1">
      <alignment horizontal="left" vertical="center" wrapText="1"/>
      <protection/>
    </xf>
    <xf numFmtId="0" fontId="1" fillId="0" borderId="4" xfId="19" applyFont="1" applyBorder="1" applyAlignment="1" applyProtection="1">
      <alignment horizontal="left" vertical="center" wrapText="1"/>
      <protection/>
    </xf>
    <xf numFmtId="0" fontId="1" fillId="0" borderId="4" xfId="20" applyFont="1" applyBorder="1" applyAlignment="1" applyProtection="1">
      <alignment horizontal="left" vertical="center" wrapText="1"/>
      <protection/>
    </xf>
    <xf numFmtId="0" fontId="1" fillId="0" borderId="4" xfId="20" applyFont="1" applyBorder="1" applyAlignment="1" applyProtection="1">
      <alignment horizontal="left" vertical="center" wrapText="1"/>
      <protection locked="0"/>
    </xf>
    <xf numFmtId="0" fontId="1" fillId="0" borderId="4" xfId="20" applyFont="1" applyBorder="1" applyAlignment="1">
      <alignment horizontal="left" wrapText="1"/>
      <protection/>
    </xf>
    <xf numFmtId="183" fontId="3" fillId="3" borderId="4" xfId="2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4" xfId="20" applyFont="1" applyBorder="1" applyAlignment="1">
      <alignment wrapText="1"/>
      <protection/>
    </xf>
    <xf numFmtId="181" fontId="9" fillId="2" borderId="4" xfId="21" applyNumberFormat="1" applyFont="1" applyFill="1" applyBorder="1" applyAlignment="1">
      <alignment horizontal="center" vertical="center" wrapText="1"/>
    </xf>
    <xf numFmtId="0" fontId="1" fillId="0" borderId="4" xfId="20" applyNumberFormat="1" applyFont="1" applyBorder="1" applyAlignment="1">
      <alignment horizontal="center" vertical="center"/>
      <protection/>
    </xf>
    <xf numFmtId="182" fontId="3" fillId="3" borderId="4" xfId="22" applyNumberFormat="1" applyFont="1" applyFill="1" applyBorder="1" applyAlignment="1" applyProtection="1">
      <alignment horizontal="center" vertical="center" wrapText="1"/>
      <protection locked="0"/>
    </xf>
    <xf numFmtId="183" fontId="3" fillId="3" borderId="4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20" applyFont="1" applyFill="1" applyBorder="1" applyAlignment="1">
      <alignment horizontal="center" vertical="center"/>
      <protection/>
    </xf>
    <xf numFmtId="0" fontId="1" fillId="0" borderId="4" xfId="20" applyFont="1" applyFill="1" applyBorder="1" applyAlignment="1">
      <alignment wrapText="1"/>
      <protection/>
    </xf>
    <xf numFmtId="184" fontId="3" fillId="3" borderId="4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Border="1" applyAlignment="1">
      <alignment vertical="center" wrapText="1"/>
      <protection/>
    </xf>
    <xf numFmtId="0" fontId="1" fillId="0" borderId="4" xfId="17" applyNumberFormat="1" applyFont="1" applyBorder="1" applyAlignment="1">
      <alignment horizontal="center" vertical="center"/>
      <protection/>
    </xf>
    <xf numFmtId="181" fontId="10" fillId="2" borderId="4" xfId="22" applyNumberFormat="1" applyFont="1" applyFill="1" applyBorder="1" applyAlignment="1">
      <alignment horizontal="center" vertical="center" wrapText="1"/>
    </xf>
    <xf numFmtId="181" fontId="10" fillId="3" borderId="4" xfId="22" applyNumberFormat="1" applyFont="1" applyFill="1" applyBorder="1" applyAlignment="1" applyProtection="1">
      <alignment horizontal="center" vertical="center" wrapText="1"/>
      <protection locked="0"/>
    </xf>
    <xf numFmtId="0" fontId="1" fillId="0" borderId="5" xfId="17" applyFont="1" applyBorder="1" applyAlignment="1">
      <alignment horizontal="center" vertical="center"/>
      <protection/>
    </xf>
    <xf numFmtId="183" fontId="1" fillId="0" borderId="0" xfId="20" applyNumberFormat="1" applyFont="1">
      <alignment/>
      <protection/>
    </xf>
    <xf numFmtId="0" fontId="1" fillId="0" borderId="0" xfId="17" applyFont="1" applyBorder="1" applyAlignment="1">
      <alignment horizontal="center" vertical="center"/>
      <protection/>
    </xf>
    <xf numFmtId="0" fontId="1" fillId="0" borderId="0" xfId="20" applyFont="1" applyBorder="1" applyAlignment="1">
      <alignment wrapText="1"/>
      <protection/>
    </xf>
    <xf numFmtId="0" fontId="1" fillId="0" borderId="0" xfId="20" applyFont="1" applyBorder="1">
      <alignment/>
      <protection/>
    </xf>
    <xf numFmtId="0" fontId="1" fillId="0" borderId="0" xfId="20" applyNumberFormat="1" applyFont="1">
      <alignment/>
      <protection/>
    </xf>
    <xf numFmtId="0" fontId="1" fillId="0" borderId="0" xfId="17" applyNumberFormat="1" applyFont="1" applyBorder="1" applyAlignment="1" applyProtection="1">
      <alignment horizontal="center" vertical="center"/>
      <protection locked="0"/>
    </xf>
    <xf numFmtId="0" fontId="1" fillId="0" borderId="0" xfId="20" applyFont="1" applyAlignment="1">
      <alignment horizontal="right"/>
      <protection/>
    </xf>
    <xf numFmtId="0" fontId="1" fillId="0" borderId="0" xfId="20" applyFont="1" applyBorder="1" applyAlignment="1">
      <alignment horizontal="right"/>
      <protection/>
    </xf>
    <xf numFmtId="0" fontId="1" fillId="0" borderId="2" xfId="20" applyFont="1" applyBorder="1">
      <alignment/>
      <protection/>
    </xf>
    <xf numFmtId="0" fontId="1" fillId="0" borderId="0" xfId="20" applyFont="1" applyAlignment="1">
      <alignment horizontal="center"/>
      <protection/>
    </xf>
    <xf numFmtId="0" fontId="1" fillId="0" borderId="4" xfId="17" applyNumberFormat="1" applyFont="1" applyFill="1" applyBorder="1" applyAlignment="1" applyProtection="1">
      <alignment horizontal="center" vertical="center" wrapText="1"/>
      <protection/>
    </xf>
    <xf numFmtId="0" fontId="4" fillId="0" borderId="6" xfId="20" applyFont="1" applyBorder="1" applyAlignment="1" applyProtection="1">
      <alignment horizontal="left" vertical="top" wrapText="1"/>
      <protection locked="0"/>
    </xf>
    <xf numFmtId="0" fontId="1" fillId="0" borderId="7" xfId="20" applyFont="1" applyBorder="1" applyAlignment="1" applyProtection="1">
      <alignment horizontal="left" vertical="top" wrapText="1"/>
      <protection locked="0"/>
    </xf>
    <xf numFmtId="0" fontId="1" fillId="0" borderId="8" xfId="20" applyFont="1" applyBorder="1" applyAlignment="1" applyProtection="1">
      <alignment horizontal="left" vertical="top" wrapText="1"/>
      <protection locked="0"/>
    </xf>
    <xf numFmtId="0" fontId="11" fillId="0" borderId="9" xfId="20" applyFont="1" applyBorder="1" applyAlignment="1" applyProtection="1">
      <alignment horizontal="left" vertical="top" wrapText="1"/>
      <protection locked="0"/>
    </xf>
    <xf numFmtId="0" fontId="11" fillId="0" borderId="0" xfId="20" applyFont="1" applyBorder="1" applyAlignment="1" applyProtection="1">
      <alignment horizontal="left" vertical="top" wrapText="1"/>
      <protection locked="0"/>
    </xf>
    <xf numFmtId="0" fontId="11" fillId="0" borderId="10" xfId="20" applyFont="1" applyBorder="1" applyAlignment="1" applyProtection="1">
      <alignment horizontal="left" vertical="top" wrapText="1"/>
      <protection locked="0"/>
    </xf>
    <xf numFmtId="0" fontId="11" fillId="0" borderId="11" xfId="20" applyFont="1" applyBorder="1" applyAlignment="1" applyProtection="1">
      <alignment horizontal="left" vertical="top" wrapText="1"/>
      <protection locked="0"/>
    </xf>
    <xf numFmtId="0" fontId="11" fillId="0" borderId="2" xfId="20" applyFont="1" applyBorder="1" applyAlignment="1" applyProtection="1">
      <alignment horizontal="left" vertical="top" wrapText="1"/>
      <protection locked="0"/>
    </xf>
    <xf numFmtId="0" fontId="11" fillId="0" borderId="12" xfId="20" applyFont="1" applyBorder="1" applyAlignment="1" applyProtection="1">
      <alignment horizontal="left" vertical="top" wrapText="1"/>
      <protection locked="0"/>
    </xf>
    <xf numFmtId="0" fontId="12" fillId="0" borderId="0" xfId="20" applyFont="1" applyAlignment="1" applyProtection="1">
      <alignment horizontal="center"/>
      <protection locked="0"/>
    </xf>
    <xf numFmtId="49" fontId="1" fillId="0" borderId="0" xfId="20" applyNumberFormat="1" applyFont="1" applyBorder="1" applyAlignment="1" applyProtection="1">
      <alignment horizontal="left" vertical="center" wrapText="1"/>
      <protection locked="0"/>
    </xf>
    <xf numFmtId="0" fontId="1" fillId="0" borderId="0" xfId="20" applyFont="1" applyBorder="1" applyAlignment="1" applyProtection="1">
      <alignment horizontal="left" vertical="center" wrapText="1"/>
      <protection locked="0"/>
    </xf>
    <xf numFmtId="0" fontId="4" fillId="0" borderId="13" xfId="18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20" applyFont="1" applyBorder="1" applyAlignment="1">
      <alignment horizontal="center" vertical="center" wrapText="1"/>
      <protection/>
    </xf>
    <xf numFmtId="49" fontId="3" fillId="0" borderId="13" xfId="20" applyNumberFormat="1" applyFont="1" applyBorder="1" applyAlignment="1" applyProtection="1">
      <alignment horizontal="center" wrapText="1"/>
      <protection locked="0"/>
    </xf>
    <xf numFmtId="0" fontId="3" fillId="0" borderId="14" xfId="20" applyFont="1" applyBorder="1" applyAlignment="1" applyProtection="1">
      <alignment horizontal="center" wrapText="1"/>
      <protection locked="0"/>
    </xf>
    <xf numFmtId="14" fontId="3" fillId="0" borderId="13" xfId="20" applyNumberFormat="1" applyFont="1" applyBorder="1" applyAlignment="1" applyProtection="1">
      <alignment horizontal="center"/>
      <protection locked="0"/>
    </xf>
    <xf numFmtId="14" fontId="3" fillId="0" borderId="14" xfId="20" applyNumberFormat="1" applyFont="1" applyBorder="1" applyAlignment="1" applyProtection="1">
      <alignment horizontal="center"/>
      <protection locked="0"/>
    </xf>
    <xf numFmtId="0" fontId="6" fillId="0" borderId="13" xfId="17" applyNumberFormat="1" applyFont="1" applyFill="1" applyBorder="1" applyAlignment="1" applyProtection="1">
      <alignment horizontal="center" vertical="top" wrapText="1"/>
      <protection locked="0"/>
    </xf>
    <xf numFmtId="0" fontId="8" fillId="0" borderId="3" xfId="20" applyFont="1" applyBorder="1" applyAlignment="1" applyProtection="1">
      <alignment horizontal="center" wrapText="1"/>
      <protection locked="0"/>
    </xf>
    <xf numFmtId="0" fontId="8" fillId="0" borderId="14" xfId="20" applyFont="1" applyBorder="1" applyAlignment="1" applyProtection="1">
      <alignment horizontal="center" wrapText="1"/>
      <protection locked="0"/>
    </xf>
  </cellXfs>
  <cellStyles count="10">
    <cellStyle name="Normal" xfId="0"/>
    <cellStyle name="Currency" xfId="15"/>
    <cellStyle name="Currency [0]" xfId="16"/>
    <cellStyle name="Обычный_methodics230802-pril1-3" xfId="17"/>
    <cellStyle name="Обычный_Книга1" xfId="18"/>
    <cellStyle name="Обычный_Котел 2008-14дек вечер" xfId="19"/>
    <cellStyle name="Обычный_Общая форма балансов" xfId="20"/>
    <cellStyle name="Percent" xfId="21"/>
    <cellStyle name="Comma" xfId="22"/>
    <cellStyle name="Comma [0]" xfId="23"/>
  </cellStyles>
  <dxfs count="2">
    <dxf>
      <font>
        <color rgb="FFFF0000"/>
      </font>
      <fill>
        <patternFill>
          <bgColor rgb="FFCCFF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&#1099;\&#1086;&#1090;&#1095;&#1077;&#1090;&#1099;%20&#1055;&#1069;&#1054;\&#1056;&#1072;&#1089;&#1095;&#1105;&#1090;%20&#1101;&#1083;.&#1090;&#1072;&#1088;&#1080;&#1092;&#1086;&#1074;\&#1056;&#1072;&#1089;&#1095;&#1077;&#1090;%20&#1090;&#1072;&#1088;&#1080;&#1092;&#1072;%20&#1085;&#1072;%202015&#1075;\&#1041;&#1072;&#1083;&#1072;&#1085;&#1089;%20&#1085;&#1072;%2015&#1075;&#1086;&#1076;\Reg.balans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2"/>
      <sheetName val="TEHSHEET"/>
      <sheetName val="Инструкция"/>
      <sheetName val="Заголовок"/>
      <sheetName val="Э котл"/>
      <sheetName val="М котл"/>
      <sheetName val="Часы котл"/>
      <sheetName val="Э полн"/>
      <sheetName val="М полн"/>
      <sheetName val="Часы полн"/>
      <sheetName val="Э полн1"/>
      <sheetName val="М полн1"/>
      <sheetName val="Ф3.1"/>
      <sheetName val="Ф3.1Субабоненты"/>
      <sheetName val="Форма 16"/>
      <sheetName val="Примечания"/>
    </sheetNames>
    <sheetDataSet>
      <sheetData sheetId="4">
        <row r="3">
          <cell r="C3" t="str">
            <v>Подготовил Жигарас Алексей Игоревич</v>
          </cell>
        </row>
        <row r="5">
          <cell r="D5" t="str">
            <v>2013 факт (млн. кВтч)</v>
          </cell>
          <cell r="I5" t="str">
            <v>2014 утверждено Службой (млн. кВтч)</v>
          </cell>
          <cell r="N5" t="str">
            <v>2015 план (млн. кВтч)</v>
          </cell>
        </row>
        <row r="14">
          <cell r="C14" t="str">
            <v>ОАО "Иркутская Электросетевая компания"</v>
          </cell>
        </row>
        <row r="15">
          <cell r="C15" t="str">
            <v>ОГУЭП "Облкоммунэнерго"</v>
          </cell>
        </row>
        <row r="16">
          <cell r="C16" t="str">
            <v>Восточно-Сибирская дирекция по энергообеспечению - структурное подразделение Трансэнерго - филиала ОАО "РЖД"</v>
          </cell>
        </row>
        <row r="17">
          <cell r="C17" t="str">
            <v>ЗАО "Братская электросетевая компания"</v>
          </cell>
        </row>
        <row r="18">
          <cell r="C18" t="str">
            <v>филиал "Забайкальский" ОАО "Оборонэнерго"</v>
          </cell>
        </row>
        <row r="19">
          <cell r="C19" t="str">
            <v>ОАО "РУСАЛ Братский алюминиевый завод"</v>
          </cell>
        </row>
        <row r="20">
          <cell r="C20" t="str">
            <v>ООО "Шелеховская ЭнергоСетевая Компания"</v>
          </cell>
        </row>
        <row r="21">
          <cell r="C21" t="str">
            <v>филиал ОАО "Группа "ИЛИМ" в г. Братске</v>
          </cell>
        </row>
        <row r="22">
          <cell r="C22" t="str">
            <v>ОАО "Ангарская нефтехимическая компания"</v>
          </cell>
        </row>
        <row r="23">
          <cell r="C23" t="str">
            <v>ЗАО "Витимэнерго"</v>
          </cell>
        </row>
        <row r="24">
          <cell r="C24" t="str">
            <v>ОАО "АЭХК"</v>
          </cell>
        </row>
        <row r="25">
          <cell r="C25" t="str">
            <v>ООО Сетевая компания "Радиан"</v>
          </cell>
        </row>
        <row r="26">
          <cell r="C26" t="str">
            <v>БФ "Сосновгеология" ФГУГП "Урангео"</v>
          </cell>
        </row>
        <row r="27">
          <cell r="C27" t="str">
            <v>ОАО "Усолье-Сибирский химфармзавод"</v>
          </cell>
        </row>
        <row r="28">
          <cell r="C28" t="str">
            <v>филиал ОАО "Группа "Илим" в г. Усть-Илимске</v>
          </cell>
        </row>
        <row r="29">
          <cell r="C29" t="str">
            <v>ООО "Топресурс"</v>
          </cell>
        </row>
        <row r="30">
          <cell r="C30" t="str">
            <v>ООО "Усольехимпром"</v>
          </cell>
        </row>
        <row r="31">
          <cell r="C31" t="str">
            <v>ОАО "Байкальский целлюлозно-бумажный комбинат"</v>
          </cell>
        </row>
        <row r="32">
          <cell r="C32" t="str">
            <v>МУП города Ангарска "Ангарский Водоканал"</v>
          </cell>
        </row>
        <row r="33">
          <cell r="C33" t="str">
            <v>ОАО "Осетровский речной порт"</v>
          </cell>
        </row>
        <row r="34">
          <cell r="C34" t="str">
            <v>ООО Энергетическая компания "Радиан"</v>
          </cell>
        </row>
        <row r="35">
          <cell r="C35" t="str">
            <v>ООО "АктивЭнерго"</v>
          </cell>
        </row>
        <row r="36">
          <cell r="C36" t="str">
            <v>ОАО "Молоко"</v>
          </cell>
        </row>
        <row r="37">
          <cell r="C37" t="str">
            <v>ОАО "Ангарское Управление Строительства"</v>
          </cell>
        </row>
        <row r="38">
          <cell r="C38" t="str">
            <v>ООО «Инвестиционно-сетевая компания «Зодиак Плюс»</v>
          </cell>
        </row>
        <row r="39">
          <cell r="C39" t="str">
            <v>ОАО "Саянскхимпласт"</v>
          </cell>
        </row>
        <row r="40">
          <cell r="C40" t="str">
            <v>ООО "Максимус"</v>
          </cell>
        </row>
        <row r="41">
          <cell r="C41" t="str">
            <v>ОАО "Тыретский солерудник"</v>
          </cell>
        </row>
        <row r="42">
          <cell r="C42" t="str">
            <v>ОАО "Восточно-Сибирский комбинат биотехнологий"</v>
          </cell>
        </row>
        <row r="43">
          <cell r="C43" t="str">
            <v>ОАО  "Российские железные дороги" в лице Красноярской дирекции по энергообеспечению-структурного подразделения "Трансэнерго" филиала ОАО "РЖД"</v>
          </cell>
        </row>
        <row r="44">
          <cell r="C44" t="str">
            <v>ОАО "Иркутский завод дорожных машин"</v>
          </cell>
        </row>
        <row r="45">
          <cell r="C45" t="str">
            <v>ООО "Прибайкальская электросетевая компания"</v>
          </cell>
        </row>
        <row r="46">
          <cell r="C46" t="str">
            <v>ООО "Строительство и проектирование"</v>
          </cell>
        </row>
        <row r="47">
          <cell r="C47" t="str">
            <v>ЗАО "Электросеть"</v>
          </cell>
        </row>
        <row r="48">
          <cell r="C48" t="str">
            <v>УК ООО "Ресурс"</v>
          </cell>
        </row>
        <row r="49">
          <cell r="C49" t="str">
            <v>ООО "Сетьэнергопром"</v>
          </cell>
        </row>
        <row r="50">
          <cell r="C50" t="str">
            <v>ОАО "Восточно-Сибирское речное пароходство"</v>
          </cell>
        </row>
        <row r="51">
          <cell r="C51" t="str">
            <v>ООО "Руссоль"</v>
          </cell>
        </row>
        <row r="52">
          <cell r="C52" t="str">
            <v>ООО "Иркутск-Терминал"</v>
          </cell>
        </row>
        <row r="53">
          <cell r="C53" t="str">
            <v>ООО "Сибирская электросетевая компания"</v>
          </cell>
        </row>
        <row r="54">
          <cell r="C54" t="str">
            <v>ООО "ТранснефтьЭлектросетьСервис"</v>
          </cell>
        </row>
        <row r="55">
          <cell r="C55" t="str">
            <v>ООО "Управление энергоснабжения"</v>
          </cell>
        </row>
        <row r="56">
          <cell r="C56" t="str">
            <v>ООО УК "Энергосервис"</v>
          </cell>
        </row>
        <row r="57">
          <cell r="C57" t="str">
            <v>ООО "Тепло-Транс"</v>
          </cell>
        </row>
        <row r="154">
          <cell r="C154" t="str">
            <v>Филиал "Иркутское РНУ" ООО "Востокнефтепровод"</v>
          </cell>
        </row>
        <row r="155">
          <cell r="C155" t="str">
            <v>Отпуск остальным потребителям, в т.ч.:</v>
          </cell>
        </row>
        <row r="156">
          <cell r="C156" t="str">
            <v>отпуск прочим потребителям</v>
          </cell>
        </row>
        <row r="157">
          <cell r="C157" t="str">
            <v>отпуск населению и приравненным к населению категориям потребителей</v>
          </cell>
        </row>
        <row r="167">
          <cell r="O167" t="str">
            <v>Денисюк Алексей Анатольевич</v>
          </cell>
        </row>
      </sheetData>
      <sheetData sheetId="5">
        <row r="2">
          <cell r="C2" t="str">
            <v>МУП города Ангарска "Ангарский Водоканал"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S169"/>
  <sheetViews>
    <sheetView tabSelected="1" workbookViewId="0" topLeftCell="A1">
      <selection activeCell="H2" sqref="H2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37.57421875" style="1" customWidth="1"/>
    <col min="4" max="14" width="9.7109375" style="1" bestFit="1" customWidth="1"/>
    <col min="15" max="15" width="11.8515625" style="1" bestFit="1" customWidth="1"/>
    <col min="16" max="16" width="9.7109375" style="1" bestFit="1" customWidth="1"/>
    <col min="17" max="17" width="11.8515625" style="1" bestFit="1" customWidth="1"/>
    <col min="18" max="18" width="9.7109375" style="1" bestFit="1" customWidth="1"/>
    <col min="19" max="19" width="15.28125" style="1" bestFit="1" customWidth="1"/>
    <col min="20" max="16384" width="9.140625" style="1" customWidth="1"/>
  </cols>
  <sheetData>
    <row r="2" spans="2:18" ht="27.75" customHeight="1">
      <c r="B2" s="2" t="s">
        <v>0</v>
      </c>
      <c r="C2" s="75" t="str">
        <f>+'[1]М котл'!C2:D2</f>
        <v>МУП города Ангарска "Ангарский Водоканал"</v>
      </c>
      <c r="D2" s="76"/>
      <c r="E2" s="3"/>
      <c r="F2" s="4" t="s">
        <v>1</v>
      </c>
      <c r="G2" s="3"/>
      <c r="H2" s="3"/>
      <c r="I2" s="5"/>
      <c r="J2" s="5"/>
      <c r="K2" s="5"/>
      <c r="L2" s="5"/>
      <c r="M2" s="5"/>
      <c r="N2" s="6"/>
      <c r="O2" s="6"/>
      <c r="P2" s="6"/>
      <c r="Q2" s="6"/>
      <c r="R2" s="6"/>
    </row>
    <row r="3" spans="2:18" ht="15.75">
      <c r="B3" s="7" t="s">
        <v>2</v>
      </c>
      <c r="C3" s="77" t="str">
        <f>+'[1]Э котл'!C3:D3</f>
        <v>Подготовил Жигарас Алексей Игоревич</v>
      </c>
      <c r="D3" s="78"/>
      <c r="E3" s="8" t="s">
        <v>3</v>
      </c>
      <c r="F3" s="79">
        <v>41671</v>
      </c>
      <c r="G3" s="80"/>
      <c r="H3" s="9" t="s">
        <v>4</v>
      </c>
      <c r="I3" s="81" t="s">
        <v>5</v>
      </c>
      <c r="J3" s="82"/>
      <c r="K3" s="82"/>
      <c r="L3" s="82"/>
      <c r="M3" s="82"/>
      <c r="N3" s="82"/>
      <c r="O3" s="82"/>
      <c r="P3" s="82"/>
      <c r="Q3" s="82"/>
      <c r="R3" s="83"/>
    </row>
    <row r="4" spans="2:18" ht="15">
      <c r="B4" s="10"/>
      <c r="C4" s="10"/>
      <c r="D4" s="10"/>
      <c r="E4" s="10"/>
      <c r="F4" s="11"/>
      <c r="G4" s="11"/>
      <c r="H4" s="10"/>
      <c r="I4" s="12"/>
      <c r="J4" s="13"/>
      <c r="K4" s="13"/>
      <c r="L4" s="13"/>
      <c r="M4" s="13"/>
      <c r="N4" s="6"/>
      <c r="O4" s="6"/>
      <c r="P4" s="6"/>
      <c r="Q4" s="14"/>
      <c r="R4" s="14"/>
    </row>
    <row r="5" spans="2:18" ht="15" customHeight="1">
      <c r="B5" s="62" t="s">
        <v>6</v>
      </c>
      <c r="C5" s="62" t="s">
        <v>7</v>
      </c>
      <c r="D5" s="62" t="str">
        <f>'[1]Э котл'!D5:H5</f>
        <v>2013 факт (млн. кВтч)</v>
      </c>
      <c r="E5" s="62"/>
      <c r="F5" s="62"/>
      <c r="G5" s="62"/>
      <c r="H5" s="62"/>
      <c r="I5" s="62" t="str">
        <f>'[1]Э котл'!I5:M5</f>
        <v>2014 утверждено Службой (млн. кВтч)</v>
      </c>
      <c r="J5" s="62"/>
      <c r="K5" s="62"/>
      <c r="L5" s="62"/>
      <c r="M5" s="62"/>
      <c r="N5" s="62" t="str">
        <f>'[1]Э котл'!N5:R5</f>
        <v>2015 план (млн. кВтч)</v>
      </c>
      <c r="O5" s="62"/>
      <c r="P5" s="62"/>
      <c r="Q5" s="62"/>
      <c r="R5" s="62"/>
    </row>
    <row r="6" spans="2:18" ht="15">
      <c r="B6" s="62"/>
      <c r="C6" s="62"/>
      <c r="D6" s="15" t="s">
        <v>8</v>
      </c>
      <c r="E6" s="15" t="s">
        <v>9</v>
      </c>
      <c r="F6" s="15" t="s">
        <v>10</v>
      </c>
      <c r="G6" s="15" t="s">
        <v>11</v>
      </c>
      <c r="H6" s="15" t="s">
        <v>12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8</v>
      </c>
      <c r="O6" s="15" t="s">
        <v>9</v>
      </c>
      <c r="P6" s="15" t="s">
        <v>10</v>
      </c>
      <c r="Q6" s="15" t="s">
        <v>11</v>
      </c>
      <c r="R6" s="15" t="s">
        <v>12</v>
      </c>
    </row>
    <row r="7" spans="2:18" ht="15">
      <c r="B7" s="16">
        <v>1</v>
      </c>
      <c r="C7" s="15">
        <v>2</v>
      </c>
      <c r="D7" s="16">
        <v>3</v>
      </c>
      <c r="E7" s="15">
        <v>4</v>
      </c>
      <c r="F7" s="16">
        <v>5</v>
      </c>
      <c r="G7" s="15">
        <v>6</v>
      </c>
      <c r="H7" s="16">
        <v>7</v>
      </c>
      <c r="I7" s="15">
        <v>8</v>
      </c>
      <c r="J7" s="16">
        <v>9</v>
      </c>
      <c r="K7" s="15">
        <v>10</v>
      </c>
      <c r="L7" s="16">
        <v>11</v>
      </c>
      <c r="M7" s="15">
        <v>12</v>
      </c>
      <c r="N7" s="16">
        <v>13</v>
      </c>
      <c r="O7" s="15">
        <v>14</v>
      </c>
      <c r="P7" s="16">
        <v>15</v>
      </c>
      <c r="Q7" s="15">
        <v>16</v>
      </c>
      <c r="R7" s="16">
        <v>17</v>
      </c>
    </row>
    <row r="8" spans="2:18" ht="33.75" customHeight="1">
      <c r="B8" s="17" t="s">
        <v>13</v>
      </c>
      <c r="C8" s="18" t="s">
        <v>14</v>
      </c>
      <c r="D8" s="19">
        <f>D9+D13+D64</f>
        <v>23.44077996503132</v>
      </c>
      <c r="E8" s="19">
        <f>E9+E13+E64</f>
        <v>15.488857015931323</v>
      </c>
      <c r="F8" s="19">
        <f>F9+F13+F64+F95</f>
        <v>0</v>
      </c>
      <c r="G8" s="19">
        <f>G9+G13+G64+G95</f>
        <v>7.359465547500001</v>
      </c>
      <c r="H8" s="19">
        <f>H9+H13+H64+H95</f>
        <v>2.2321814016</v>
      </c>
      <c r="I8" s="19">
        <f>I9+I13+I64</f>
        <v>23.091138185299997</v>
      </c>
      <c r="J8" s="19">
        <f>J9+J13+J64</f>
        <v>12.824695539999997</v>
      </c>
      <c r="K8" s="19">
        <f>K9+K13+K64+K95</f>
        <v>0</v>
      </c>
      <c r="L8" s="19">
        <f>L9+L13+L64+L95</f>
        <v>9.6615845614</v>
      </c>
      <c r="M8" s="19">
        <f>M9+M13+M64+M95</f>
        <v>2.4025500839</v>
      </c>
      <c r="N8" s="19">
        <f>N9+N13+N64</f>
        <v>23.44077996503132</v>
      </c>
      <c r="O8" s="19">
        <f>O9+O13+O64</f>
        <v>15.488857015931323</v>
      </c>
      <c r="P8" s="19">
        <f>P9+P13+P64+P95</f>
        <v>0</v>
      </c>
      <c r="Q8" s="19">
        <f>Q9+Q13+Q64+Q95</f>
        <v>7.359465547500001</v>
      </c>
      <c r="R8" s="19">
        <f>R9+R13+R64+R95</f>
        <v>2.2321814016</v>
      </c>
    </row>
    <row r="9" spans="2:18" ht="15">
      <c r="B9" s="17" t="s">
        <v>15</v>
      </c>
      <c r="C9" s="18" t="s">
        <v>16</v>
      </c>
      <c r="D9" s="19">
        <f aca="true" t="shared" si="0" ref="D9:R9">D10+D11+D12</f>
        <v>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</row>
    <row r="10" spans="2:18" ht="15" hidden="1">
      <c r="B10" s="20" t="s">
        <v>17</v>
      </c>
      <c r="C10" s="21" t="s">
        <v>18</v>
      </c>
      <c r="D10" s="19">
        <f aca="true" t="shared" si="1" ref="D10:D73">E10+F10+G10+H10</f>
        <v>0</v>
      </c>
      <c r="E10" s="22"/>
      <c r="F10" s="22"/>
      <c r="G10" s="22"/>
      <c r="H10" s="22"/>
      <c r="I10" s="19">
        <f aca="true" t="shared" si="2" ref="I10:I73">J10+K10+L10+M10</f>
        <v>0</v>
      </c>
      <c r="J10" s="22"/>
      <c r="K10" s="22"/>
      <c r="L10" s="22"/>
      <c r="M10" s="22"/>
      <c r="N10" s="19">
        <f aca="true" t="shared" si="3" ref="N10:N73">O10+P10+Q10+R10</f>
        <v>0</v>
      </c>
      <c r="O10" s="22"/>
      <c r="P10" s="22"/>
      <c r="Q10" s="22"/>
      <c r="R10" s="22"/>
    </row>
    <row r="11" spans="2:18" ht="15" hidden="1">
      <c r="B11" s="23" t="s">
        <v>19</v>
      </c>
      <c r="C11" s="21"/>
      <c r="D11" s="19">
        <f t="shared" si="1"/>
        <v>0</v>
      </c>
      <c r="E11" s="22"/>
      <c r="F11" s="22"/>
      <c r="G11" s="22"/>
      <c r="H11" s="22"/>
      <c r="I11" s="19">
        <f t="shared" si="2"/>
        <v>0</v>
      </c>
      <c r="J11" s="22"/>
      <c r="K11" s="22"/>
      <c r="L11" s="22"/>
      <c r="M11" s="22"/>
      <c r="N11" s="19">
        <f t="shared" si="3"/>
        <v>0</v>
      </c>
      <c r="O11" s="22"/>
      <c r="P11" s="22"/>
      <c r="Q11" s="22"/>
      <c r="R11" s="22"/>
    </row>
    <row r="12" spans="2:18" ht="15" hidden="1">
      <c r="B12" s="24" t="s">
        <v>20</v>
      </c>
      <c r="C12" s="25"/>
      <c r="D12" s="19">
        <f t="shared" si="1"/>
        <v>0</v>
      </c>
      <c r="E12" s="26"/>
      <c r="F12" s="26"/>
      <c r="G12" s="26"/>
      <c r="H12" s="26"/>
      <c r="I12" s="19">
        <f t="shared" si="2"/>
        <v>0</v>
      </c>
      <c r="J12" s="26"/>
      <c r="K12" s="26"/>
      <c r="L12" s="26"/>
      <c r="M12" s="26"/>
      <c r="N12" s="19">
        <f t="shared" si="3"/>
        <v>0</v>
      </c>
      <c r="O12" s="26"/>
      <c r="P12" s="26"/>
      <c r="Q12" s="26"/>
      <c r="R12" s="26"/>
    </row>
    <row r="13" spans="2:18" ht="15">
      <c r="B13" s="23" t="s">
        <v>21</v>
      </c>
      <c r="C13" s="27" t="s">
        <v>22</v>
      </c>
      <c r="D13" s="19">
        <f t="shared" si="1"/>
        <v>23.288159182031322</v>
      </c>
      <c r="E13" s="28">
        <f>SUM(E14:E63)</f>
        <v>15.488857015931323</v>
      </c>
      <c r="F13" s="28">
        <f>SUM(F14:F63)</f>
        <v>0</v>
      </c>
      <c r="G13" s="28">
        <f>SUM(G14:G63)</f>
        <v>5.8332664525</v>
      </c>
      <c r="H13" s="28">
        <f>SUM(H14:H63)</f>
        <v>1.9660357136</v>
      </c>
      <c r="I13" s="19">
        <f t="shared" si="2"/>
        <v>22.911796012799996</v>
      </c>
      <c r="J13" s="28">
        <f>SUM(J14:J63)</f>
        <v>12.824695539999997</v>
      </c>
      <c r="K13" s="28">
        <f>SUM(K14:K63)</f>
        <v>0</v>
      </c>
      <c r="L13" s="28">
        <f>SUM(L14:L63)</f>
        <v>7.9822755314</v>
      </c>
      <c r="M13" s="28">
        <f>SUM(M14:M63)</f>
        <v>2.1048249414</v>
      </c>
      <c r="N13" s="19">
        <f t="shared" si="3"/>
        <v>23.288159182031322</v>
      </c>
      <c r="O13" s="28">
        <f>SUM(O14:O63)</f>
        <v>15.488857015931323</v>
      </c>
      <c r="P13" s="28">
        <f>SUM(P14:P63)</f>
        <v>0</v>
      </c>
      <c r="Q13" s="28">
        <f>SUM(Q14:Q63)</f>
        <v>5.8332664525</v>
      </c>
      <c r="R13" s="28">
        <f>SUM(R14:R63)</f>
        <v>1.9660357136</v>
      </c>
    </row>
    <row r="14" spans="2:18" ht="30">
      <c r="B14" s="29" t="s">
        <v>23</v>
      </c>
      <c r="C14" s="30" t="str">
        <f>'[1]Э котл'!C14</f>
        <v>ОАО "Иркутская Электросетевая компания"</v>
      </c>
      <c r="D14" s="19">
        <f t="shared" si="1"/>
        <v>13.284295655931324</v>
      </c>
      <c r="E14" s="31">
        <v>13.284295655931324</v>
      </c>
      <c r="F14" s="26"/>
      <c r="G14" s="26"/>
      <c r="H14" s="26"/>
      <c r="I14" s="19">
        <f t="shared" si="2"/>
        <v>10.612323059999998</v>
      </c>
      <c r="J14" s="31">
        <v>10.612323059999998</v>
      </c>
      <c r="K14" s="26"/>
      <c r="L14" s="26"/>
      <c r="M14" s="26"/>
      <c r="N14" s="19">
        <f t="shared" si="3"/>
        <v>13.284295655931324</v>
      </c>
      <c r="O14" s="31">
        <v>13.284295655931324</v>
      </c>
      <c r="P14" s="26"/>
      <c r="Q14" s="26"/>
      <c r="R14" s="26"/>
    </row>
    <row r="15" spans="2:18" ht="15">
      <c r="B15" s="29" t="s">
        <v>24</v>
      </c>
      <c r="C15" s="30" t="str">
        <f>'[1]Э котл'!C15</f>
        <v>ОГУЭП "Облкоммунэнерго"</v>
      </c>
      <c r="D15" s="19">
        <f t="shared" si="1"/>
        <v>7.389419999999999</v>
      </c>
      <c r="E15" s="26"/>
      <c r="F15" s="26"/>
      <c r="G15" s="31">
        <v>5.435745</v>
      </c>
      <c r="H15" s="26">
        <v>1.953675</v>
      </c>
      <c r="I15" s="19">
        <f t="shared" si="2"/>
        <v>9.716607</v>
      </c>
      <c r="J15" s="26"/>
      <c r="K15" s="26"/>
      <c r="L15" s="31">
        <v>7.618549</v>
      </c>
      <c r="M15" s="31">
        <v>2.098058</v>
      </c>
      <c r="N15" s="19">
        <f t="shared" si="3"/>
        <v>7.389419999999999</v>
      </c>
      <c r="O15" s="26"/>
      <c r="P15" s="26"/>
      <c r="Q15" s="31">
        <v>5.435745</v>
      </c>
      <c r="R15" s="26">
        <v>1.953675</v>
      </c>
    </row>
    <row r="16" spans="2:18" ht="60" hidden="1">
      <c r="B16" s="29" t="s">
        <v>25</v>
      </c>
      <c r="C16" s="30" t="str">
        <f>'[1]Э котл'!C16</f>
        <v>Восточно-Сибирская дирекция по энергообеспечению - структурное подразделение Трансэнерго - филиала ОАО "РЖД"</v>
      </c>
      <c r="D16" s="19">
        <f t="shared" si="1"/>
        <v>0</v>
      </c>
      <c r="E16" s="26"/>
      <c r="F16" s="26"/>
      <c r="G16" s="26"/>
      <c r="H16" s="26"/>
      <c r="I16" s="19">
        <f t="shared" si="2"/>
        <v>0</v>
      </c>
      <c r="J16" s="26"/>
      <c r="K16" s="26"/>
      <c r="L16" s="26"/>
      <c r="M16" s="26"/>
      <c r="N16" s="19">
        <f t="shared" si="3"/>
        <v>0</v>
      </c>
      <c r="O16" s="26"/>
      <c r="P16" s="26"/>
      <c r="Q16" s="26"/>
      <c r="R16" s="26"/>
    </row>
    <row r="17" spans="2:18" ht="30" hidden="1">
      <c r="B17" s="29" t="s">
        <v>26</v>
      </c>
      <c r="C17" s="30" t="str">
        <f>'[1]Э котл'!C17</f>
        <v>ЗАО "Братская электросетевая компания"</v>
      </c>
      <c r="D17" s="19">
        <f t="shared" si="1"/>
        <v>0</v>
      </c>
      <c r="E17" s="26"/>
      <c r="F17" s="26"/>
      <c r="G17" s="26"/>
      <c r="H17" s="26"/>
      <c r="I17" s="19">
        <f t="shared" si="2"/>
        <v>0</v>
      </c>
      <c r="J17" s="26"/>
      <c r="K17" s="26"/>
      <c r="L17" s="26"/>
      <c r="M17" s="26"/>
      <c r="N17" s="19">
        <f t="shared" si="3"/>
        <v>0</v>
      </c>
      <c r="O17" s="26"/>
      <c r="P17" s="26"/>
      <c r="Q17" s="26"/>
      <c r="R17" s="26"/>
    </row>
    <row r="18" spans="2:18" ht="30" hidden="1">
      <c r="B18" s="29" t="s">
        <v>27</v>
      </c>
      <c r="C18" s="30" t="str">
        <f>'[1]Э котл'!C18</f>
        <v>филиал "Забайкальский" ОАО "Оборонэнерго"</v>
      </c>
      <c r="D18" s="19">
        <f t="shared" si="1"/>
        <v>0</v>
      </c>
      <c r="E18" s="26"/>
      <c r="F18" s="26"/>
      <c r="G18" s="26"/>
      <c r="H18" s="26"/>
      <c r="I18" s="19">
        <f t="shared" si="2"/>
        <v>0</v>
      </c>
      <c r="J18" s="26"/>
      <c r="K18" s="26"/>
      <c r="L18" s="26"/>
      <c r="M18" s="26"/>
      <c r="N18" s="19">
        <f t="shared" si="3"/>
        <v>0</v>
      </c>
      <c r="O18" s="26"/>
      <c r="P18" s="26"/>
      <c r="Q18" s="26"/>
      <c r="R18" s="26"/>
    </row>
    <row r="19" spans="2:18" ht="30" hidden="1">
      <c r="B19" s="29" t="s">
        <v>28</v>
      </c>
      <c r="C19" s="30" t="str">
        <f>'[1]Э котл'!C19</f>
        <v>ОАО "РУСАЛ Братский алюминиевый завод"</v>
      </c>
      <c r="D19" s="19">
        <f t="shared" si="1"/>
        <v>0</v>
      </c>
      <c r="E19" s="26"/>
      <c r="F19" s="26"/>
      <c r="G19" s="26"/>
      <c r="H19" s="26"/>
      <c r="I19" s="19">
        <f t="shared" si="2"/>
        <v>0</v>
      </c>
      <c r="J19" s="26"/>
      <c r="K19" s="26"/>
      <c r="L19" s="26"/>
      <c r="M19" s="26"/>
      <c r="N19" s="19">
        <f t="shared" si="3"/>
        <v>0</v>
      </c>
      <c r="O19" s="26"/>
      <c r="P19" s="26"/>
      <c r="Q19" s="26"/>
      <c r="R19" s="26"/>
    </row>
    <row r="20" spans="2:18" ht="30" hidden="1">
      <c r="B20" s="29" t="s">
        <v>29</v>
      </c>
      <c r="C20" s="30" t="str">
        <f>'[1]Э котл'!C20</f>
        <v>ООО "Шелеховская ЭнергоСетевая Компания"</v>
      </c>
      <c r="D20" s="19">
        <f t="shared" si="1"/>
        <v>0</v>
      </c>
      <c r="E20" s="26"/>
      <c r="F20" s="26"/>
      <c r="G20" s="26"/>
      <c r="H20" s="26"/>
      <c r="I20" s="19">
        <f t="shared" si="2"/>
        <v>0</v>
      </c>
      <c r="J20" s="26"/>
      <c r="K20" s="26"/>
      <c r="L20" s="26"/>
      <c r="M20" s="26"/>
      <c r="N20" s="19">
        <f t="shared" si="3"/>
        <v>0</v>
      </c>
      <c r="O20" s="26"/>
      <c r="P20" s="26"/>
      <c r="Q20" s="26"/>
      <c r="R20" s="26"/>
    </row>
    <row r="21" spans="2:18" ht="30" hidden="1">
      <c r="B21" s="29" t="s">
        <v>30</v>
      </c>
      <c r="C21" s="30" t="str">
        <f>'[1]Э котл'!C21</f>
        <v>филиал ОАО "Группа "ИЛИМ" в г. Братске</v>
      </c>
      <c r="D21" s="19">
        <f t="shared" si="1"/>
        <v>0</v>
      </c>
      <c r="E21" s="26"/>
      <c r="F21" s="26"/>
      <c r="G21" s="26"/>
      <c r="H21" s="26"/>
      <c r="I21" s="19">
        <f t="shared" si="2"/>
        <v>0</v>
      </c>
      <c r="J21" s="26"/>
      <c r="K21" s="26"/>
      <c r="L21" s="26"/>
      <c r="M21" s="26"/>
      <c r="N21" s="19">
        <f t="shared" si="3"/>
        <v>0</v>
      </c>
      <c r="O21" s="26"/>
      <c r="P21" s="26"/>
      <c r="Q21" s="26"/>
      <c r="R21" s="26"/>
    </row>
    <row r="22" spans="2:18" ht="30">
      <c r="B22" s="29" t="s">
        <v>31</v>
      </c>
      <c r="C22" s="30" t="str">
        <f>'[1]Э котл'!C22</f>
        <v>ОАО "Ангарская нефтехимическая компания"</v>
      </c>
      <c r="D22" s="19">
        <f t="shared" si="1"/>
        <v>2.2045613600000005</v>
      </c>
      <c r="E22" s="31">
        <v>2.2045613600000005</v>
      </c>
      <c r="F22" s="26"/>
      <c r="G22" s="26"/>
      <c r="H22" s="26"/>
      <c r="I22" s="19">
        <f t="shared" si="2"/>
        <v>2.2123724799999995</v>
      </c>
      <c r="J22" s="31">
        <v>2.2123724799999995</v>
      </c>
      <c r="K22" s="26"/>
      <c r="L22" s="26"/>
      <c r="M22" s="26"/>
      <c r="N22" s="19">
        <f t="shared" si="3"/>
        <v>2.2045613600000005</v>
      </c>
      <c r="O22" s="31">
        <v>2.2045613600000005</v>
      </c>
      <c r="P22" s="26"/>
      <c r="Q22" s="26"/>
      <c r="R22" s="26"/>
    </row>
    <row r="23" spans="2:18" ht="15" hidden="1">
      <c r="B23" s="29" t="s">
        <v>32</v>
      </c>
      <c r="C23" s="30" t="str">
        <f>'[1]Э котл'!C23</f>
        <v>ЗАО "Витимэнерго"</v>
      </c>
      <c r="D23" s="19">
        <f t="shared" si="1"/>
        <v>0</v>
      </c>
      <c r="E23" s="26"/>
      <c r="F23" s="26"/>
      <c r="G23" s="26"/>
      <c r="H23" s="26"/>
      <c r="I23" s="19">
        <f t="shared" si="2"/>
        <v>0</v>
      </c>
      <c r="J23" s="26"/>
      <c r="K23" s="26"/>
      <c r="L23" s="26"/>
      <c r="M23" s="26"/>
      <c r="N23" s="19">
        <f t="shared" si="3"/>
        <v>0</v>
      </c>
      <c r="O23" s="26"/>
      <c r="P23" s="26"/>
      <c r="Q23" s="26"/>
      <c r="R23" s="26"/>
    </row>
    <row r="24" spans="2:18" ht="15" hidden="1">
      <c r="B24" s="29" t="s">
        <v>33</v>
      </c>
      <c r="C24" s="30" t="str">
        <f>'[1]Э котл'!C24</f>
        <v>ОАО "АЭХК"</v>
      </c>
      <c r="D24" s="19">
        <f t="shared" si="1"/>
        <v>0</v>
      </c>
      <c r="E24" s="26"/>
      <c r="F24" s="26"/>
      <c r="G24" s="26"/>
      <c r="H24" s="26"/>
      <c r="I24" s="19">
        <f t="shared" si="2"/>
        <v>0</v>
      </c>
      <c r="J24" s="26"/>
      <c r="K24" s="26"/>
      <c r="L24" s="26"/>
      <c r="M24" s="26"/>
      <c r="N24" s="19">
        <f t="shared" si="3"/>
        <v>0</v>
      </c>
      <c r="O24" s="26"/>
      <c r="P24" s="26"/>
      <c r="Q24" s="26"/>
      <c r="R24" s="26"/>
    </row>
    <row r="25" spans="2:18" ht="15" hidden="1">
      <c r="B25" s="29" t="s">
        <v>34</v>
      </c>
      <c r="C25" s="30" t="str">
        <f>'[1]Э котл'!C25</f>
        <v>ООО Сетевая компания "Радиан"</v>
      </c>
      <c r="D25" s="19">
        <f t="shared" si="1"/>
        <v>0</v>
      </c>
      <c r="E25" s="26"/>
      <c r="F25" s="26"/>
      <c r="G25" s="26"/>
      <c r="H25" s="26"/>
      <c r="I25" s="19">
        <f t="shared" si="2"/>
        <v>0</v>
      </c>
      <c r="J25" s="26"/>
      <c r="K25" s="26"/>
      <c r="L25" s="26"/>
      <c r="M25" s="26"/>
      <c r="N25" s="19">
        <f t="shared" si="3"/>
        <v>0</v>
      </c>
      <c r="O25" s="26"/>
      <c r="P25" s="26"/>
      <c r="Q25" s="26"/>
      <c r="R25" s="26"/>
    </row>
    <row r="26" spans="2:18" ht="30" hidden="1">
      <c r="B26" s="29" t="s">
        <v>35</v>
      </c>
      <c r="C26" s="30" t="str">
        <f>'[1]Э котл'!C26</f>
        <v>БФ "Сосновгеология" ФГУГП "Урангео"</v>
      </c>
      <c r="D26" s="19">
        <f t="shared" si="1"/>
        <v>0</v>
      </c>
      <c r="E26" s="26"/>
      <c r="F26" s="26"/>
      <c r="G26" s="26"/>
      <c r="H26" s="26"/>
      <c r="I26" s="19">
        <f t="shared" si="2"/>
        <v>0</v>
      </c>
      <c r="J26" s="26"/>
      <c r="K26" s="26"/>
      <c r="L26" s="26"/>
      <c r="M26" s="26"/>
      <c r="N26" s="19">
        <f t="shared" si="3"/>
        <v>0</v>
      </c>
      <c r="O26" s="26"/>
      <c r="P26" s="26"/>
      <c r="Q26" s="26"/>
      <c r="R26" s="26"/>
    </row>
    <row r="27" spans="2:18" ht="30" hidden="1">
      <c r="B27" s="29" t="s">
        <v>36</v>
      </c>
      <c r="C27" s="30" t="str">
        <f>'[1]Э котл'!C27</f>
        <v>ОАО "Усолье-Сибирский химфармзавод"</v>
      </c>
      <c r="D27" s="19">
        <f t="shared" si="1"/>
        <v>0</v>
      </c>
      <c r="E27" s="26"/>
      <c r="F27" s="26"/>
      <c r="G27" s="26"/>
      <c r="H27" s="26"/>
      <c r="I27" s="19">
        <f t="shared" si="2"/>
        <v>0</v>
      </c>
      <c r="J27" s="26"/>
      <c r="K27" s="26"/>
      <c r="L27" s="26"/>
      <c r="M27" s="26"/>
      <c r="N27" s="19">
        <f t="shared" si="3"/>
        <v>0</v>
      </c>
      <c r="O27" s="26"/>
      <c r="P27" s="26"/>
      <c r="Q27" s="26"/>
      <c r="R27" s="26"/>
    </row>
    <row r="28" spans="2:18" ht="30" hidden="1">
      <c r="B28" s="29" t="s">
        <v>37</v>
      </c>
      <c r="C28" s="30" t="str">
        <f>'[1]Э котл'!C28</f>
        <v>филиал ОАО "Группа "Илим" в г. Усть-Илимске</v>
      </c>
      <c r="D28" s="19">
        <f t="shared" si="1"/>
        <v>0</v>
      </c>
      <c r="E28" s="26"/>
      <c r="F28" s="26"/>
      <c r="G28" s="26"/>
      <c r="H28" s="26"/>
      <c r="I28" s="19">
        <f t="shared" si="2"/>
        <v>0</v>
      </c>
      <c r="J28" s="26"/>
      <c r="K28" s="26"/>
      <c r="L28" s="26"/>
      <c r="M28" s="26"/>
      <c r="N28" s="19">
        <f t="shared" si="3"/>
        <v>0</v>
      </c>
      <c r="O28" s="26"/>
      <c r="P28" s="26"/>
      <c r="Q28" s="26"/>
      <c r="R28" s="26"/>
    </row>
    <row r="29" spans="2:18" ht="15" hidden="1">
      <c r="B29" s="29" t="s">
        <v>38</v>
      </c>
      <c r="C29" s="30" t="str">
        <f>'[1]Э котл'!C29</f>
        <v>ООО "Топресурс"</v>
      </c>
      <c r="D29" s="19">
        <f t="shared" si="1"/>
        <v>0</v>
      </c>
      <c r="E29" s="26"/>
      <c r="F29" s="26"/>
      <c r="G29" s="26"/>
      <c r="H29" s="26"/>
      <c r="I29" s="19">
        <f t="shared" si="2"/>
        <v>0</v>
      </c>
      <c r="J29" s="26"/>
      <c r="K29" s="26"/>
      <c r="L29" s="26"/>
      <c r="M29" s="26"/>
      <c r="N29" s="19">
        <f t="shared" si="3"/>
        <v>0</v>
      </c>
      <c r="O29" s="26"/>
      <c r="P29" s="26"/>
      <c r="Q29" s="26"/>
      <c r="R29" s="26"/>
    </row>
    <row r="30" spans="2:18" ht="15" hidden="1">
      <c r="B30" s="29" t="s">
        <v>39</v>
      </c>
      <c r="C30" s="30" t="str">
        <f>'[1]Э котл'!C30</f>
        <v>ООО "Усольехимпром"</v>
      </c>
      <c r="D30" s="19">
        <f t="shared" si="1"/>
        <v>0</v>
      </c>
      <c r="E30" s="26"/>
      <c r="F30" s="26"/>
      <c r="G30" s="26"/>
      <c r="H30" s="26"/>
      <c r="I30" s="19">
        <f t="shared" si="2"/>
        <v>0</v>
      </c>
      <c r="J30" s="26"/>
      <c r="K30" s="26"/>
      <c r="L30" s="26"/>
      <c r="M30" s="26"/>
      <c r="N30" s="19">
        <f t="shared" si="3"/>
        <v>0</v>
      </c>
      <c r="O30" s="26"/>
      <c r="P30" s="26"/>
      <c r="Q30" s="26"/>
      <c r="R30" s="26"/>
    </row>
    <row r="31" spans="2:18" ht="30" hidden="1">
      <c r="B31" s="29" t="s">
        <v>40</v>
      </c>
      <c r="C31" s="30" t="str">
        <f>'[1]Э котл'!C31</f>
        <v>ОАО "Байкальский целлюлозно-бумажный комбинат"</v>
      </c>
      <c r="D31" s="19">
        <f t="shared" si="1"/>
        <v>0</v>
      </c>
      <c r="E31" s="26"/>
      <c r="F31" s="26"/>
      <c r="G31" s="26"/>
      <c r="H31" s="26"/>
      <c r="I31" s="19">
        <f t="shared" si="2"/>
        <v>0</v>
      </c>
      <c r="J31" s="26"/>
      <c r="K31" s="26"/>
      <c r="L31" s="26"/>
      <c r="M31" s="26"/>
      <c r="N31" s="19">
        <f t="shared" si="3"/>
        <v>0</v>
      </c>
      <c r="O31" s="26"/>
      <c r="P31" s="26"/>
      <c r="Q31" s="26"/>
      <c r="R31" s="26"/>
    </row>
    <row r="32" spans="2:18" ht="30" hidden="1">
      <c r="B32" s="29" t="s">
        <v>41</v>
      </c>
      <c r="C32" s="30" t="str">
        <f>'[1]Э котл'!C32</f>
        <v>МУП города Ангарска "Ангарский Водоканал"</v>
      </c>
      <c r="D32" s="19">
        <f t="shared" si="1"/>
        <v>0</v>
      </c>
      <c r="E32" s="26"/>
      <c r="F32" s="26"/>
      <c r="G32" s="26"/>
      <c r="H32" s="26"/>
      <c r="I32" s="19">
        <f t="shared" si="2"/>
        <v>0</v>
      </c>
      <c r="J32" s="26"/>
      <c r="K32" s="26"/>
      <c r="L32" s="26"/>
      <c r="M32" s="26"/>
      <c r="N32" s="19">
        <f t="shared" si="3"/>
        <v>0</v>
      </c>
      <c r="O32" s="26"/>
      <c r="P32" s="26"/>
      <c r="Q32" s="26"/>
      <c r="R32" s="26"/>
    </row>
    <row r="33" spans="2:18" ht="15" hidden="1">
      <c r="B33" s="29" t="s">
        <v>42</v>
      </c>
      <c r="C33" s="30" t="str">
        <f>'[1]Э котл'!C33</f>
        <v>ОАО "Осетровский речной порт"</v>
      </c>
      <c r="D33" s="19">
        <f t="shared" si="1"/>
        <v>0</v>
      </c>
      <c r="E33" s="26"/>
      <c r="F33" s="26"/>
      <c r="G33" s="26"/>
      <c r="H33" s="26"/>
      <c r="I33" s="19">
        <f t="shared" si="2"/>
        <v>0</v>
      </c>
      <c r="J33" s="26"/>
      <c r="K33" s="26"/>
      <c r="L33" s="26"/>
      <c r="M33" s="26"/>
      <c r="N33" s="19">
        <f t="shared" si="3"/>
        <v>0</v>
      </c>
      <c r="O33" s="26"/>
      <c r="P33" s="26"/>
      <c r="Q33" s="26"/>
      <c r="R33" s="26"/>
    </row>
    <row r="34" spans="2:18" ht="30" hidden="1">
      <c r="B34" s="29" t="s">
        <v>43</v>
      </c>
      <c r="C34" s="30" t="str">
        <f>'[1]Э котл'!C34</f>
        <v>ООО Энергетическая компания "Радиан"</v>
      </c>
      <c r="D34" s="19">
        <f t="shared" si="1"/>
        <v>0</v>
      </c>
      <c r="E34" s="26"/>
      <c r="F34" s="26"/>
      <c r="G34" s="26"/>
      <c r="H34" s="26"/>
      <c r="I34" s="19">
        <f t="shared" si="2"/>
        <v>0</v>
      </c>
      <c r="J34" s="26"/>
      <c r="K34" s="26"/>
      <c r="L34" s="26"/>
      <c r="M34" s="26"/>
      <c r="N34" s="19">
        <f t="shared" si="3"/>
        <v>0</v>
      </c>
      <c r="O34" s="26"/>
      <c r="P34" s="26"/>
      <c r="Q34" s="26"/>
      <c r="R34" s="26"/>
    </row>
    <row r="35" spans="2:18" ht="15" hidden="1">
      <c r="B35" s="29" t="s">
        <v>44</v>
      </c>
      <c r="C35" s="30" t="str">
        <f>'[1]Э котл'!C35</f>
        <v>ООО "АктивЭнерго"</v>
      </c>
      <c r="D35" s="19">
        <f t="shared" si="1"/>
        <v>0</v>
      </c>
      <c r="E35" s="26"/>
      <c r="F35" s="26"/>
      <c r="G35" s="26"/>
      <c r="H35" s="26"/>
      <c r="I35" s="19">
        <f t="shared" si="2"/>
        <v>0</v>
      </c>
      <c r="J35" s="26"/>
      <c r="K35" s="26"/>
      <c r="L35" s="26"/>
      <c r="M35" s="26"/>
      <c r="N35" s="19">
        <f t="shared" si="3"/>
        <v>0</v>
      </c>
      <c r="O35" s="26"/>
      <c r="P35" s="26"/>
      <c r="Q35" s="26"/>
      <c r="R35" s="26"/>
    </row>
    <row r="36" spans="2:18" ht="15" hidden="1">
      <c r="B36" s="29" t="s">
        <v>45</v>
      </c>
      <c r="C36" s="30" t="str">
        <f>'[1]Э котл'!C36</f>
        <v>ОАО "Молоко"</v>
      </c>
      <c r="D36" s="19">
        <f t="shared" si="1"/>
        <v>0</v>
      </c>
      <c r="E36" s="26"/>
      <c r="F36" s="26"/>
      <c r="G36" s="26"/>
      <c r="H36" s="26"/>
      <c r="I36" s="19">
        <f t="shared" si="2"/>
        <v>0</v>
      </c>
      <c r="J36" s="26"/>
      <c r="K36" s="26"/>
      <c r="L36" s="26"/>
      <c r="M36" s="26"/>
      <c r="N36" s="19">
        <f t="shared" si="3"/>
        <v>0</v>
      </c>
      <c r="O36" s="26"/>
      <c r="P36" s="26"/>
      <c r="Q36" s="26"/>
      <c r="R36" s="26"/>
    </row>
    <row r="37" spans="2:18" ht="30">
      <c r="B37" s="29" t="s">
        <v>46</v>
      </c>
      <c r="C37" s="30" t="str">
        <f>'[1]Э котл'!C37</f>
        <v>ОАО "Ангарское Управление Строительства"</v>
      </c>
      <c r="D37" s="19">
        <f t="shared" si="1"/>
        <v>0.40988216610000006</v>
      </c>
      <c r="E37" s="26"/>
      <c r="F37" s="26"/>
      <c r="G37" s="26">
        <v>0.39752145250000004</v>
      </c>
      <c r="H37" s="26">
        <v>0.0123607136</v>
      </c>
      <c r="I37" s="19">
        <f t="shared" si="2"/>
        <v>0.37049347279999995</v>
      </c>
      <c r="J37" s="26"/>
      <c r="K37" s="26"/>
      <c r="L37" s="31">
        <v>0.36372653139999994</v>
      </c>
      <c r="M37" s="31">
        <v>0.0067669413999999995</v>
      </c>
      <c r="N37" s="19">
        <f t="shared" si="3"/>
        <v>0.40988216610000006</v>
      </c>
      <c r="O37" s="26"/>
      <c r="P37" s="26"/>
      <c r="Q37" s="26">
        <v>0.39752145250000004</v>
      </c>
      <c r="R37" s="26">
        <v>0.0123607136</v>
      </c>
    </row>
    <row r="38" spans="2:18" ht="30" hidden="1">
      <c r="B38" s="29" t="s">
        <v>47</v>
      </c>
      <c r="C38" s="30" t="str">
        <f>'[1]Э котл'!C38</f>
        <v>ООО «Инвестиционно-сетевая компания «Зодиак Плюс»</v>
      </c>
      <c r="D38" s="19">
        <f t="shared" si="1"/>
        <v>0</v>
      </c>
      <c r="E38" s="26"/>
      <c r="F38" s="26"/>
      <c r="G38" s="26"/>
      <c r="H38" s="26"/>
      <c r="I38" s="19">
        <f t="shared" si="2"/>
        <v>0</v>
      </c>
      <c r="J38" s="26"/>
      <c r="K38" s="26"/>
      <c r="L38" s="26"/>
      <c r="M38" s="26"/>
      <c r="N38" s="19">
        <f t="shared" si="3"/>
        <v>0</v>
      </c>
      <c r="O38" s="26"/>
      <c r="P38" s="26"/>
      <c r="Q38" s="26"/>
      <c r="R38" s="26"/>
    </row>
    <row r="39" spans="2:18" ht="15" hidden="1">
      <c r="B39" s="29" t="s">
        <v>48</v>
      </c>
      <c r="C39" s="30" t="str">
        <f>'[1]Э котл'!C39</f>
        <v>ОАО "Саянскхимпласт"</v>
      </c>
      <c r="D39" s="19">
        <f t="shared" si="1"/>
        <v>0</v>
      </c>
      <c r="E39" s="26"/>
      <c r="F39" s="26"/>
      <c r="G39" s="26"/>
      <c r="H39" s="26"/>
      <c r="I39" s="19">
        <f t="shared" si="2"/>
        <v>0</v>
      </c>
      <c r="J39" s="26"/>
      <c r="K39" s="26"/>
      <c r="L39" s="26"/>
      <c r="M39" s="26"/>
      <c r="N39" s="19">
        <f t="shared" si="3"/>
        <v>0</v>
      </c>
      <c r="O39" s="26"/>
      <c r="P39" s="26"/>
      <c r="Q39" s="26"/>
      <c r="R39" s="26"/>
    </row>
    <row r="40" spans="2:18" ht="15" hidden="1">
      <c r="B40" s="29" t="s">
        <v>49</v>
      </c>
      <c r="C40" s="30" t="str">
        <f>'[1]Э котл'!C40</f>
        <v>ООО "Максимус"</v>
      </c>
      <c r="D40" s="19">
        <f t="shared" si="1"/>
        <v>0</v>
      </c>
      <c r="E40" s="26"/>
      <c r="F40" s="26"/>
      <c r="G40" s="26"/>
      <c r="H40" s="26"/>
      <c r="I40" s="19">
        <f t="shared" si="2"/>
        <v>0</v>
      </c>
      <c r="J40" s="26"/>
      <c r="K40" s="26"/>
      <c r="L40" s="26"/>
      <c r="M40" s="26"/>
      <c r="N40" s="19">
        <f t="shared" si="3"/>
        <v>0</v>
      </c>
      <c r="O40" s="26"/>
      <c r="P40" s="26"/>
      <c r="Q40" s="26"/>
      <c r="R40" s="26"/>
    </row>
    <row r="41" spans="2:18" ht="15" hidden="1">
      <c r="B41" s="29" t="s">
        <v>50</v>
      </c>
      <c r="C41" s="32" t="str">
        <f>'[1]Э котл'!C41</f>
        <v>ОАО "Тыретский солерудник"</v>
      </c>
      <c r="D41" s="19">
        <f t="shared" si="1"/>
        <v>0</v>
      </c>
      <c r="E41" s="26"/>
      <c r="F41" s="26"/>
      <c r="G41" s="26"/>
      <c r="H41" s="26"/>
      <c r="I41" s="19">
        <f t="shared" si="2"/>
        <v>0</v>
      </c>
      <c r="J41" s="26"/>
      <c r="K41" s="26"/>
      <c r="L41" s="26"/>
      <c r="M41" s="26"/>
      <c r="N41" s="19">
        <f t="shared" si="3"/>
        <v>0</v>
      </c>
      <c r="O41" s="26"/>
      <c r="P41" s="26"/>
      <c r="Q41" s="26"/>
      <c r="R41" s="26"/>
    </row>
    <row r="42" spans="2:18" ht="30" hidden="1">
      <c r="B42" s="29" t="s">
        <v>51</v>
      </c>
      <c r="C42" s="33" t="str">
        <f>'[1]Э котл'!C42</f>
        <v>ОАО "Восточно-Сибирский комбинат биотехнологий"</v>
      </c>
      <c r="D42" s="19">
        <f t="shared" si="1"/>
        <v>0</v>
      </c>
      <c r="E42" s="26"/>
      <c r="F42" s="26"/>
      <c r="G42" s="26"/>
      <c r="H42" s="26"/>
      <c r="I42" s="19">
        <f t="shared" si="2"/>
        <v>0</v>
      </c>
      <c r="J42" s="26"/>
      <c r="K42" s="26"/>
      <c r="L42" s="26"/>
      <c r="M42" s="26"/>
      <c r="N42" s="19">
        <f t="shared" si="3"/>
        <v>0</v>
      </c>
      <c r="O42" s="26"/>
      <c r="P42" s="26"/>
      <c r="Q42" s="26"/>
      <c r="R42" s="26"/>
    </row>
    <row r="43" spans="2:18" ht="75" hidden="1">
      <c r="B43" s="29" t="s">
        <v>52</v>
      </c>
      <c r="C43" s="33" t="str">
        <f>'[1]Э котл'!C43</f>
        <v>ОАО  "Российские железные дороги" в лице Красноярской дирекции по энергообеспечению-структурного подразделения "Трансэнерго" филиала ОАО "РЖД"</v>
      </c>
      <c r="D43" s="19">
        <f t="shared" si="1"/>
        <v>0</v>
      </c>
      <c r="E43" s="26"/>
      <c r="F43" s="26"/>
      <c r="G43" s="26"/>
      <c r="H43" s="26"/>
      <c r="I43" s="19">
        <f t="shared" si="2"/>
        <v>0</v>
      </c>
      <c r="J43" s="26"/>
      <c r="K43" s="26"/>
      <c r="L43" s="26"/>
      <c r="M43" s="26"/>
      <c r="N43" s="19">
        <f t="shared" si="3"/>
        <v>0</v>
      </c>
      <c r="O43" s="26"/>
      <c r="P43" s="26"/>
      <c r="Q43" s="26"/>
      <c r="R43" s="26"/>
    </row>
    <row r="44" spans="2:18" ht="30" hidden="1">
      <c r="B44" s="29" t="s">
        <v>53</v>
      </c>
      <c r="C44" s="33" t="str">
        <f>'[1]Э котл'!C44</f>
        <v>ОАО "Иркутский завод дорожных машин"</v>
      </c>
      <c r="D44" s="19">
        <f t="shared" si="1"/>
        <v>0</v>
      </c>
      <c r="E44" s="26"/>
      <c r="F44" s="26"/>
      <c r="G44" s="26"/>
      <c r="H44" s="26"/>
      <c r="I44" s="19">
        <f t="shared" si="2"/>
        <v>0</v>
      </c>
      <c r="J44" s="26"/>
      <c r="K44" s="26"/>
      <c r="L44" s="26"/>
      <c r="M44" s="26"/>
      <c r="N44" s="19">
        <f t="shared" si="3"/>
        <v>0</v>
      </c>
      <c r="O44" s="26"/>
      <c r="P44" s="26"/>
      <c r="Q44" s="26"/>
      <c r="R44" s="26"/>
    </row>
    <row r="45" spans="2:18" ht="30" hidden="1">
      <c r="B45" s="29" t="s">
        <v>54</v>
      </c>
      <c r="C45" s="34" t="str">
        <f>'[1]Э котл'!C45</f>
        <v>ООО "Прибайкальская электросетевая компания"</v>
      </c>
      <c r="D45" s="19">
        <f t="shared" si="1"/>
        <v>0</v>
      </c>
      <c r="E45" s="26"/>
      <c r="F45" s="26"/>
      <c r="G45" s="26"/>
      <c r="H45" s="26"/>
      <c r="I45" s="19">
        <f t="shared" si="2"/>
        <v>0</v>
      </c>
      <c r="J45" s="26"/>
      <c r="K45" s="26"/>
      <c r="L45" s="26"/>
      <c r="M45" s="26"/>
      <c r="N45" s="19">
        <f t="shared" si="3"/>
        <v>0</v>
      </c>
      <c r="O45" s="26"/>
      <c r="P45" s="26"/>
      <c r="Q45" s="26"/>
      <c r="R45" s="26"/>
    </row>
    <row r="46" spans="2:18" ht="30" hidden="1">
      <c r="B46" s="29" t="s">
        <v>55</v>
      </c>
      <c r="C46" s="34" t="str">
        <f>'[1]Э котл'!C46</f>
        <v>ООО "Строительство и проектирование"</v>
      </c>
      <c r="D46" s="19">
        <f t="shared" si="1"/>
        <v>0</v>
      </c>
      <c r="E46" s="26"/>
      <c r="F46" s="26"/>
      <c r="G46" s="26"/>
      <c r="H46" s="26"/>
      <c r="I46" s="19">
        <f t="shared" si="2"/>
        <v>0</v>
      </c>
      <c r="J46" s="26"/>
      <c r="K46" s="26"/>
      <c r="L46" s="26"/>
      <c r="M46" s="26"/>
      <c r="N46" s="19">
        <f t="shared" si="3"/>
        <v>0</v>
      </c>
      <c r="O46" s="26"/>
      <c r="P46" s="26"/>
      <c r="Q46" s="26"/>
      <c r="R46" s="26"/>
    </row>
    <row r="47" spans="2:18" ht="15" hidden="1">
      <c r="B47" s="29" t="s">
        <v>56</v>
      </c>
      <c r="C47" s="34" t="str">
        <f>'[1]Э котл'!C47</f>
        <v>ЗАО "Электросеть"</v>
      </c>
      <c r="D47" s="19">
        <f t="shared" si="1"/>
        <v>0</v>
      </c>
      <c r="E47" s="26"/>
      <c r="F47" s="26"/>
      <c r="G47" s="26"/>
      <c r="H47" s="26"/>
      <c r="I47" s="19">
        <f t="shared" si="2"/>
        <v>0</v>
      </c>
      <c r="J47" s="26"/>
      <c r="K47" s="26"/>
      <c r="L47" s="26"/>
      <c r="M47" s="26"/>
      <c r="N47" s="19">
        <f t="shared" si="3"/>
        <v>0</v>
      </c>
      <c r="O47" s="26"/>
      <c r="P47" s="26"/>
      <c r="Q47" s="26"/>
      <c r="R47" s="26"/>
    </row>
    <row r="48" spans="2:18" ht="15" hidden="1">
      <c r="B48" s="29" t="s">
        <v>57</v>
      </c>
      <c r="C48" s="34" t="str">
        <f>'[1]Э котл'!C48</f>
        <v>УК ООО "Ресурс"</v>
      </c>
      <c r="D48" s="19">
        <f t="shared" si="1"/>
        <v>0</v>
      </c>
      <c r="E48" s="26"/>
      <c r="F48" s="26"/>
      <c r="G48" s="26"/>
      <c r="H48" s="26"/>
      <c r="I48" s="19">
        <f t="shared" si="2"/>
        <v>0</v>
      </c>
      <c r="J48" s="26"/>
      <c r="K48" s="26"/>
      <c r="L48" s="26"/>
      <c r="M48" s="26"/>
      <c r="N48" s="19">
        <f t="shared" si="3"/>
        <v>0</v>
      </c>
      <c r="O48" s="26"/>
      <c r="P48" s="26"/>
      <c r="Q48" s="26"/>
      <c r="R48" s="26"/>
    </row>
    <row r="49" spans="2:18" ht="15" hidden="1">
      <c r="B49" s="29" t="s">
        <v>58</v>
      </c>
      <c r="C49" s="34" t="str">
        <f>'[1]Э котл'!C49</f>
        <v>ООО "Сетьэнергопром"</v>
      </c>
      <c r="D49" s="19">
        <f t="shared" si="1"/>
        <v>0</v>
      </c>
      <c r="E49" s="26"/>
      <c r="F49" s="26"/>
      <c r="G49" s="26"/>
      <c r="H49" s="26"/>
      <c r="I49" s="19">
        <f t="shared" si="2"/>
        <v>0</v>
      </c>
      <c r="J49" s="26"/>
      <c r="K49" s="26"/>
      <c r="L49" s="26"/>
      <c r="M49" s="26"/>
      <c r="N49" s="19">
        <f t="shared" si="3"/>
        <v>0</v>
      </c>
      <c r="O49" s="26"/>
      <c r="P49" s="26"/>
      <c r="Q49" s="26"/>
      <c r="R49" s="26"/>
    </row>
    <row r="50" spans="2:18" ht="30" hidden="1">
      <c r="B50" s="29" t="s">
        <v>59</v>
      </c>
      <c r="C50" s="35" t="str">
        <f>'[1]Э котл'!C50</f>
        <v>ОАО "Восточно-Сибирское речное пароходство"</v>
      </c>
      <c r="D50" s="19">
        <f t="shared" si="1"/>
        <v>0</v>
      </c>
      <c r="E50" s="26"/>
      <c r="F50" s="26"/>
      <c r="G50" s="26"/>
      <c r="H50" s="26"/>
      <c r="I50" s="19">
        <f t="shared" si="2"/>
        <v>0</v>
      </c>
      <c r="J50" s="26"/>
      <c r="K50" s="26"/>
      <c r="L50" s="26"/>
      <c r="M50" s="26"/>
      <c r="N50" s="19">
        <f t="shared" si="3"/>
        <v>0</v>
      </c>
      <c r="O50" s="26"/>
      <c r="P50" s="26"/>
      <c r="Q50" s="26"/>
      <c r="R50" s="26"/>
    </row>
    <row r="51" spans="2:18" ht="15" hidden="1">
      <c r="B51" s="29" t="s">
        <v>60</v>
      </c>
      <c r="C51" s="35" t="str">
        <f>'[1]Э котл'!C51</f>
        <v>ООО "Руссоль"</v>
      </c>
      <c r="D51" s="19">
        <f t="shared" si="1"/>
        <v>0</v>
      </c>
      <c r="E51" s="26"/>
      <c r="F51" s="26"/>
      <c r="G51" s="26"/>
      <c r="H51" s="26"/>
      <c r="I51" s="19">
        <f t="shared" si="2"/>
        <v>0</v>
      </c>
      <c r="J51" s="26"/>
      <c r="K51" s="26"/>
      <c r="L51" s="26"/>
      <c r="M51" s="26"/>
      <c r="N51" s="19">
        <f t="shared" si="3"/>
        <v>0</v>
      </c>
      <c r="O51" s="26"/>
      <c r="P51" s="26"/>
      <c r="Q51" s="26"/>
      <c r="R51" s="26"/>
    </row>
    <row r="52" spans="2:18" ht="15" hidden="1">
      <c r="B52" s="29" t="s">
        <v>61</v>
      </c>
      <c r="C52" s="35" t="str">
        <f>'[1]Э котл'!C52</f>
        <v>ООО "Иркутск-Терминал"</v>
      </c>
      <c r="D52" s="19">
        <f t="shared" si="1"/>
        <v>0</v>
      </c>
      <c r="E52" s="26"/>
      <c r="F52" s="26"/>
      <c r="G52" s="26"/>
      <c r="H52" s="26"/>
      <c r="I52" s="19">
        <f t="shared" si="2"/>
        <v>0</v>
      </c>
      <c r="J52" s="26"/>
      <c r="K52" s="26"/>
      <c r="L52" s="26"/>
      <c r="M52" s="26"/>
      <c r="N52" s="19">
        <f t="shared" si="3"/>
        <v>0</v>
      </c>
      <c r="O52" s="26"/>
      <c r="P52" s="26"/>
      <c r="Q52" s="26"/>
      <c r="R52" s="26"/>
    </row>
    <row r="53" spans="2:18" ht="30" hidden="1">
      <c r="B53" s="29" t="s">
        <v>62</v>
      </c>
      <c r="C53" s="35" t="str">
        <f>'[1]Э котл'!C53</f>
        <v>ООО "Сибирская электросетевая компания"</v>
      </c>
      <c r="D53" s="19">
        <f t="shared" si="1"/>
        <v>0</v>
      </c>
      <c r="E53" s="26"/>
      <c r="F53" s="26"/>
      <c r="G53" s="26"/>
      <c r="H53" s="26"/>
      <c r="I53" s="19">
        <f t="shared" si="2"/>
        <v>0</v>
      </c>
      <c r="J53" s="26"/>
      <c r="K53" s="26"/>
      <c r="L53" s="26"/>
      <c r="M53" s="26"/>
      <c r="N53" s="19">
        <f t="shared" si="3"/>
        <v>0</v>
      </c>
      <c r="O53" s="26"/>
      <c r="P53" s="26"/>
      <c r="Q53" s="26"/>
      <c r="R53" s="26"/>
    </row>
    <row r="54" spans="2:18" ht="15" hidden="1">
      <c r="B54" s="29" t="s">
        <v>63</v>
      </c>
      <c r="C54" s="35" t="str">
        <f>'[1]Э котл'!C54</f>
        <v>ООО "ТранснефтьЭлектросетьСервис"</v>
      </c>
      <c r="D54" s="19">
        <f t="shared" si="1"/>
        <v>0</v>
      </c>
      <c r="E54" s="26"/>
      <c r="F54" s="26"/>
      <c r="G54" s="26"/>
      <c r="H54" s="26"/>
      <c r="I54" s="19">
        <f t="shared" si="2"/>
        <v>0</v>
      </c>
      <c r="J54" s="26"/>
      <c r="K54" s="26"/>
      <c r="L54" s="26"/>
      <c r="M54" s="26"/>
      <c r="N54" s="19">
        <f t="shared" si="3"/>
        <v>0</v>
      </c>
      <c r="O54" s="26"/>
      <c r="P54" s="26"/>
      <c r="Q54" s="26"/>
      <c r="R54" s="26"/>
    </row>
    <row r="55" spans="2:18" ht="15" hidden="1">
      <c r="B55" s="29" t="s">
        <v>64</v>
      </c>
      <c r="C55" s="35" t="str">
        <f>'[1]Э котл'!C55</f>
        <v>ООО "Управление энергоснабжения"</v>
      </c>
      <c r="D55" s="19">
        <f t="shared" si="1"/>
        <v>0</v>
      </c>
      <c r="E55" s="26"/>
      <c r="F55" s="26"/>
      <c r="G55" s="26"/>
      <c r="H55" s="26"/>
      <c r="I55" s="19">
        <f t="shared" si="2"/>
        <v>0</v>
      </c>
      <c r="J55" s="26"/>
      <c r="K55" s="26"/>
      <c r="L55" s="26"/>
      <c r="M55" s="26"/>
      <c r="N55" s="19">
        <f t="shared" si="3"/>
        <v>0</v>
      </c>
      <c r="O55" s="26"/>
      <c r="P55" s="26"/>
      <c r="Q55" s="26"/>
      <c r="R55" s="26"/>
    </row>
    <row r="56" spans="2:18" ht="15" hidden="1">
      <c r="B56" s="29" t="s">
        <v>65</v>
      </c>
      <c r="C56" s="35" t="str">
        <f>'[1]Э котл'!C56</f>
        <v>ООО УК "Энергосервис"</v>
      </c>
      <c r="D56" s="19">
        <f t="shared" si="1"/>
        <v>0</v>
      </c>
      <c r="E56" s="26"/>
      <c r="F56" s="26"/>
      <c r="G56" s="26"/>
      <c r="H56" s="26"/>
      <c r="I56" s="19">
        <f t="shared" si="2"/>
        <v>0</v>
      </c>
      <c r="J56" s="26"/>
      <c r="K56" s="26"/>
      <c r="L56" s="26"/>
      <c r="M56" s="26"/>
      <c r="N56" s="19">
        <f t="shared" si="3"/>
        <v>0</v>
      </c>
      <c r="O56" s="26"/>
      <c r="P56" s="26"/>
      <c r="Q56" s="26"/>
      <c r="R56" s="26"/>
    </row>
    <row r="57" spans="2:18" ht="15" hidden="1">
      <c r="B57" s="29" t="s">
        <v>66</v>
      </c>
      <c r="C57" s="35" t="str">
        <f>'[1]Э котл'!C57</f>
        <v>ООО "Тепло-Транс"</v>
      </c>
      <c r="D57" s="19">
        <f t="shared" si="1"/>
        <v>0</v>
      </c>
      <c r="E57" s="26"/>
      <c r="F57" s="26"/>
      <c r="G57" s="26"/>
      <c r="H57" s="26"/>
      <c r="I57" s="19">
        <f t="shared" si="2"/>
        <v>0</v>
      </c>
      <c r="J57" s="26"/>
      <c r="K57" s="26"/>
      <c r="L57" s="26"/>
      <c r="M57" s="26"/>
      <c r="N57" s="19">
        <f t="shared" si="3"/>
        <v>0</v>
      </c>
      <c r="O57" s="26"/>
      <c r="P57" s="26"/>
      <c r="Q57" s="26"/>
      <c r="R57" s="26"/>
    </row>
    <row r="58" spans="2:18" ht="15" hidden="1">
      <c r="B58" s="29" t="s">
        <v>67</v>
      </c>
      <c r="C58" s="35">
        <f>'[1]Э котл'!C58</f>
        <v>0</v>
      </c>
      <c r="D58" s="19">
        <f t="shared" si="1"/>
        <v>0</v>
      </c>
      <c r="E58" s="26"/>
      <c r="F58" s="26"/>
      <c r="G58" s="26"/>
      <c r="H58" s="26"/>
      <c r="I58" s="19">
        <f t="shared" si="2"/>
        <v>0</v>
      </c>
      <c r="J58" s="26"/>
      <c r="K58" s="26"/>
      <c r="L58" s="26"/>
      <c r="M58" s="26"/>
      <c r="N58" s="19">
        <f t="shared" si="3"/>
        <v>0</v>
      </c>
      <c r="O58" s="26"/>
      <c r="P58" s="26"/>
      <c r="Q58" s="26"/>
      <c r="R58" s="26"/>
    </row>
    <row r="59" spans="2:18" ht="15" hidden="1">
      <c r="B59" s="29" t="s">
        <v>68</v>
      </c>
      <c r="C59" s="35">
        <f>'[1]Э котл'!C59</f>
        <v>0</v>
      </c>
      <c r="D59" s="19">
        <f t="shared" si="1"/>
        <v>0</v>
      </c>
      <c r="E59" s="26"/>
      <c r="F59" s="26"/>
      <c r="G59" s="26"/>
      <c r="H59" s="26"/>
      <c r="I59" s="19">
        <f t="shared" si="2"/>
        <v>0</v>
      </c>
      <c r="J59" s="26"/>
      <c r="K59" s="26"/>
      <c r="L59" s="26"/>
      <c r="M59" s="26"/>
      <c r="N59" s="19">
        <f t="shared" si="3"/>
        <v>0</v>
      </c>
      <c r="O59" s="26"/>
      <c r="P59" s="26"/>
      <c r="Q59" s="26"/>
      <c r="R59" s="26"/>
    </row>
    <row r="60" spans="2:18" ht="15" hidden="1">
      <c r="B60" s="29" t="s">
        <v>69</v>
      </c>
      <c r="C60" s="35">
        <f>'[1]Э котл'!C60</f>
        <v>0</v>
      </c>
      <c r="D60" s="19">
        <f t="shared" si="1"/>
        <v>0</v>
      </c>
      <c r="E60" s="26"/>
      <c r="F60" s="26"/>
      <c r="G60" s="26"/>
      <c r="H60" s="26"/>
      <c r="I60" s="19">
        <f t="shared" si="2"/>
        <v>0</v>
      </c>
      <c r="J60" s="26"/>
      <c r="K60" s="26"/>
      <c r="L60" s="26"/>
      <c r="M60" s="26"/>
      <c r="N60" s="19">
        <f t="shared" si="3"/>
        <v>0</v>
      </c>
      <c r="O60" s="26"/>
      <c r="P60" s="26"/>
      <c r="Q60" s="26"/>
      <c r="R60" s="26"/>
    </row>
    <row r="61" spans="2:18" ht="15" hidden="1">
      <c r="B61" s="29" t="s">
        <v>70</v>
      </c>
      <c r="C61" s="35">
        <f>'[1]Э котл'!C61</f>
        <v>0</v>
      </c>
      <c r="D61" s="19">
        <f t="shared" si="1"/>
        <v>0</v>
      </c>
      <c r="E61" s="26"/>
      <c r="F61" s="26"/>
      <c r="G61" s="26"/>
      <c r="H61" s="26"/>
      <c r="I61" s="19">
        <f t="shared" si="2"/>
        <v>0</v>
      </c>
      <c r="J61" s="26"/>
      <c r="K61" s="26"/>
      <c r="L61" s="26"/>
      <c r="M61" s="26"/>
      <c r="N61" s="19">
        <f t="shared" si="3"/>
        <v>0</v>
      </c>
      <c r="O61" s="26"/>
      <c r="P61" s="26"/>
      <c r="Q61" s="26"/>
      <c r="R61" s="26"/>
    </row>
    <row r="62" spans="2:18" ht="15" hidden="1">
      <c r="B62" s="29" t="s">
        <v>71</v>
      </c>
      <c r="C62" s="35">
        <f>'[1]Э котл'!C62</f>
        <v>0</v>
      </c>
      <c r="D62" s="19">
        <f t="shared" si="1"/>
        <v>0</v>
      </c>
      <c r="E62" s="26"/>
      <c r="F62" s="26"/>
      <c r="G62" s="26"/>
      <c r="H62" s="26"/>
      <c r="I62" s="19">
        <f t="shared" si="2"/>
        <v>0</v>
      </c>
      <c r="J62" s="26"/>
      <c r="K62" s="26"/>
      <c r="L62" s="26"/>
      <c r="M62" s="26"/>
      <c r="N62" s="19">
        <f t="shared" si="3"/>
        <v>0</v>
      </c>
      <c r="O62" s="26"/>
      <c r="P62" s="26"/>
      <c r="Q62" s="26"/>
      <c r="R62" s="26"/>
    </row>
    <row r="63" spans="2:18" ht="15" hidden="1">
      <c r="B63" s="29" t="s">
        <v>72</v>
      </c>
      <c r="C63" s="35">
        <f>'[1]Э котл'!C63</f>
        <v>0</v>
      </c>
      <c r="D63" s="19">
        <f t="shared" si="1"/>
        <v>0</v>
      </c>
      <c r="E63" s="26"/>
      <c r="F63" s="26"/>
      <c r="G63" s="26"/>
      <c r="H63" s="26"/>
      <c r="I63" s="19">
        <f t="shared" si="2"/>
        <v>0</v>
      </c>
      <c r="J63" s="26"/>
      <c r="K63" s="26"/>
      <c r="L63" s="26"/>
      <c r="M63" s="26"/>
      <c r="N63" s="19">
        <f t="shared" si="3"/>
        <v>0</v>
      </c>
      <c r="O63" s="26"/>
      <c r="P63" s="26"/>
      <c r="Q63" s="26"/>
      <c r="R63" s="26"/>
    </row>
    <row r="64" spans="2:18" ht="27.75" customHeight="1">
      <c r="B64" s="29" t="s">
        <v>73</v>
      </c>
      <c r="C64" s="36" t="s">
        <v>74</v>
      </c>
      <c r="D64" s="19">
        <f t="shared" si="1"/>
        <v>0.15262078299999998</v>
      </c>
      <c r="E64" s="28">
        <f>SUM(E65:E94)</f>
        <v>0</v>
      </c>
      <c r="F64" s="28">
        <f>SUM(F65:F94)</f>
        <v>0</v>
      </c>
      <c r="G64" s="28">
        <f>SUM(G65:G94)</f>
        <v>0.073381095</v>
      </c>
      <c r="H64" s="28">
        <f>SUM(H65:H94)</f>
        <v>0.079239688</v>
      </c>
      <c r="I64" s="19">
        <f t="shared" si="2"/>
        <v>0.1793421725</v>
      </c>
      <c r="J64" s="28">
        <f>SUM(J65:J94)</f>
        <v>0</v>
      </c>
      <c r="K64" s="28">
        <f>SUM(K65:K94)</f>
        <v>0</v>
      </c>
      <c r="L64" s="28">
        <f>SUM(L65:L94)</f>
        <v>0.08932903</v>
      </c>
      <c r="M64" s="28">
        <f>SUM(M65:M94)</f>
        <v>0.09001314250000002</v>
      </c>
      <c r="N64" s="19">
        <f t="shared" si="3"/>
        <v>0.15262078299999998</v>
      </c>
      <c r="O64" s="28">
        <f>SUM(O65:O94)</f>
        <v>0</v>
      </c>
      <c r="P64" s="28">
        <f>SUM(P65:P94)</f>
        <v>0</v>
      </c>
      <c r="Q64" s="28">
        <f>SUM(Q65:Q94)</f>
        <v>0.073381095</v>
      </c>
      <c r="R64" s="28">
        <f>SUM(R65:R94)</f>
        <v>0.079239688</v>
      </c>
    </row>
    <row r="65" spans="2:18" ht="15" hidden="1">
      <c r="B65" s="29" t="s">
        <v>23</v>
      </c>
      <c r="C65" s="35" t="s">
        <v>75</v>
      </c>
      <c r="D65" s="19">
        <f t="shared" si="1"/>
        <v>0</v>
      </c>
      <c r="E65" s="26"/>
      <c r="F65" s="26"/>
      <c r="G65" s="26"/>
      <c r="H65" s="26"/>
      <c r="I65" s="19">
        <f t="shared" si="2"/>
        <v>0</v>
      </c>
      <c r="J65" s="26"/>
      <c r="K65" s="26"/>
      <c r="L65" s="26"/>
      <c r="M65" s="26"/>
      <c r="N65" s="19">
        <f t="shared" si="3"/>
        <v>0</v>
      </c>
      <c r="O65" s="26"/>
      <c r="P65" s="26"/>
      <c r="Q65" s="26"/>
      <c r="R65" s="26"/>
    </row>
    <row r="66" spans="2:18" ht="15" customHeight="1" hidden="1">
      <c r="B66" s="29" t="s">
        <v>24</v>
      </c>
      <c r="C66" s="35" t="s">
        <v>76</v>
      </c>
      <c r="D66" s="19">
        <f t="shared" si="1"/>
        <v>0</v>
      </c>
      <c r="E66" s="26"/>
      <c r="F66" s="26"/>
      <c r="G66" s="26"/>
      <c r="H66" s="26"/>
      <c r="I66" s="19">
        <f t="shared" si="2"/>
        <v>0</v>
      </c>
      <c r="J66" s="26"/>
      <c r="K66" s="26"/>
      <c r="L66" s="26"/>
      <c r="M66" s="26"/>
      <c r="N66" s="19">
        <f t="shared" si="3"/>
        <v>0</v>
      </c>
      <c r="O66" s="26"/>
      <c r="P66" s="26"/>
      <c r="Q66" s="26"/>
      <c r="R66" s="26"/>
    </row>
    <row r="67" spans="2:18" ht="15" hidden="1">
      <c r="B67" s="29" t="s">
        <v>25</v>
      </c>
      <c r="C67" s="35" t="s">
        <v>77</v>
      </c>
      <c r="D67" s="19">
        <f t="shared" si="1"/>
        <v>0</v>
      </c>
      <c r="E67" s="26"/>
      <c r="F67" s="26"/>
      <c r="G67" s="26"/>
      <c r="H67" s="26"/>
      <c r="I67" s="19">
        <f t="shared" si="2"/>
        <v>0</v>
      </c>
      <c r="J67" s="26"/>
      <c r="K67" s="26"/>
      <c r="L67" s="26"/>
      <c r="M67" s="26"/>
      <c r="N67" s="19">
        <f t="shared" si="3"/>
        <v>0</v>
      </c>
      <c r="O67" s="26"/>
      <c r="P67" s="26"/>
      <c r="Q67" s="26"/>
      <c r="R67" s="26"/>
    </row>
    <row r="68" spans="2:18" ht="15" hidden="1">
      <c r="B68" s="29" t="s">
        <v>26</v>
      </c>
      <c r="C68" s="35" t="s">
        <v>78</v>
      </c>
      <c r="D68" s="19">
        <f t="shared" si="1"/>
        <v>0</v>
      </c>
      <c r="E68" s="26"/>
      <c r="F68" s="26"/>
      <c r="G68" s="26"/>
      <c r="H68" s="26"/>
      <c r="I68" s="19">
        <f t="shared" si="2"/>
        <v>0</v>
      </c>
      <c r="J68" s="26"/>
      <c r="K68" s="26"/>
      <c r="L68" s="26"/>
      <c r="M68" s="26"/>
      <c r="N68" s="19">
        <f t="shared" si="3"/>
        <v>0</v>
      </c>
      <c r="O68" s="26"/>
      <c r="P68" s="26"/>
      <c r="Q68" s="26"/>
      <c r="R68" s="26"/>
    </row>
    <row r="69" spans="2:18" ht="15" hidden="1">
      <c r="B69" s="29" t="s">
        <v>27</v>
      </c>
      <c r="C69" s="35" t="s">
        <v>79</v>
      </c>
      <c r="D69" s="19">
        <f t="shared" si="1"/>
        <v>0</v>
      </c>
      <c r="E69" s="26"/>
      <c r="F69" s="26"/>
      <c r="G69" s="26"/>
      <c r="H69" s="26"/>
      <c r="I69" s="19">
        <f t="shared" si="2"/>
        <v>0</v>
      </c>
      <c r="J69" s="26"/>
      <c r="K69" s="26"/>
      <c r="L69" s="26"/>
      <c r="M69" s="26"/>
      <c r="N69" s="19">
        <f t="shared" si="3"/>
        <v>0</v>
      </c>
      <c r="O69" s="26"/>
      <c r="P69" s="26"/>
      <c r="Q69" s="26"/>
      <c r="R69" s="26"/>
    </row>
    <row r="70" spans="2:18" ht="15" hidden="1">
      <c r="B70" s="29" t="s">
        <v>28</v>
      </c>
      <c r="C70" s="35" t="s">
        <v>80</v>
      </c>
      <c r="D70" s="19">
        <f t="shared" si="1"/>
        <v>0</v>
      </c>
      <c r="E70" s="26"/>
      <c r="F70" s="26"/>
      <c r="G70" s="26"/>
      <c r="H70" s="26"/>
      <c r="I70" s="19">
        <f t="shared" si="2"/>
        <v>0</v>
      </c>
      <c r="J70" s="26"/>
      <c r="K70" s="26"/>
      <c r="L70" s="26"/>
      <c r="M70" s="26"/>
      <c r="N70" s="19">
        <f t="shared" si="3"/>
        <v>0</v>
      </c>
      <c r="O70" s="26"/>
      <c r="P70" s="26"/>
      <c r="Q70" s="26"/>
      <c r="R70" s="26"/>
    </row>
    <row r="71" spans="2:18" ht="15" hidden="1">
      <c r="B71" s="29" t="s">
        <v>29</v>
      </c>
      <c r="C71" s="35" t="s">
        <v>81</v>
      </c>
      <c r="D71" s="19">
        <f t="shared" si="1"/>
        <v>0</v>
      </c>
      <c r="E71" s="26"/>
      <c r="F71" s="26"/>
      <c r="G71" s="26"/>
      <c r="H71" s="26"/>
      <c r="I71" s="19">
        <f t="shared" si="2"/>
        <v>0</v>
      </c>
      <c r="J71" s="26"/>
      <c r="K71" s="26"/>
      <c r="L71" s="26"/>
      <c r="M71" s="26"/>
      <c r="N71" s="19">
        <f t="shared" si="3"/>
        <v>0</v>
      </c>
      <c r="O71" s="26"/>
      <c r="P71" s="26"/>
      <c r="Q71" s="26"/>
      <c r="R71" s="26"/>
    </row>
    <row r="72" spans="2:18" ht="15">
      <c r="B72" s="29" t="s">
        <v>30</v>
      </c>
      <c r="C72" s="35" t="s">
        <v>82</v>
      </c>
      <c r="D72" s="19">
        <f t="shared" si="1"/>
        <v>0.066862095</v>
      </c>
      <c r="E72" s="26"/>
      <c r="F72" s="26"/>
      <c r="G72" s="31">
        <v>0.066862095</v>
      </c>
      <c r="H72" s="26"/>
      <c r="I72" s="19">
        <f t="shared" si="2"/>
        <v>0.07968103</v>
      </c>
      <c r="J72" s="26"/>
      <c r="K72" s="26"/>
      <c r="L72" s="31">
        <v>0.07968103</v>
      </c>
      <c r="M72" s="26"/>
      <c r="N72" s="19">
        <f t="shared" si="3"/>
        <v>0.066862095</v>
      </c>
      <c r="O72" s="26"/>
      <c r="P72" s="26"/>
      <c r="Q72" s="31">
        <v>0.066862095</v>
      </c>
      <c r="R72" s="26"/>
    </row>
    <row r="73" spans="2:18" ht="30">
      <c r="B73" s="29" t="s">
        <v>31</v>
      </c>
      <c r="C73" s="35" t="s">
        <v>83</v>
      </c>
      <c r="D73" s="19">
        <f t="shared" si="1"/>
        <v>0.058654687999999996</v>
      </c>
      <c r="E73" s="26"/>
      <c r="F73" s="26"/>
      <c r="G73" s="26">
        <v>0.006519</v>
      </c>
      <c r="H73" s="26">
        <v>0.052135688</v>
      </c>
      <c r="I73" s="19">
        <f t="shared" si="2"/>
        <v>0.030123651999999997</v>
      </c>
      <c r="J73" s="26"/>
      <c r="K73" s="26"/>
      <c r="L73" s="31">
        <v>0.009648</v>
      </c>
      <c r="M73" s="37">
        <v>0.020475651999999997</v>
      </c>
      <c r="N73" s="19">
        <f t="shared" si="3"/>
        <v>0.058654687999999996</v>
      </c>
      <c r="O73" s="26"/>
      <c r="P73" s="26"/>
      <c r="Q73" s="26">
        <v>0.006519</v>
      </c>
      <c r="R73" s="26">
        <v>0.052135688</v>
      </c>
    </row>
    <row r="74" spans="2:18" ht="15" customHeight="1" hidden="1">
      <c r="B74" s="29" t="s">
        <v>32</v>
      </c>
      <c r="C74" s="35" t="s">
        <v>84</v>
      </c>
      <c r="D74" s="19">
        <f aca="true" t="shared" si="4" ref="D74:D94">E74+F74+G74+H74</f>
        <v>0</v>
      </c>
      <c r="E74" s="26"/>
      <c r="F74" s="26"/>
      <c r="G74" s="26"/>
      <c r="H74" s="26"/>
      <c r="I74" s="19">
        <f aca="true" t="shared" si="5" ref="I74:I94">J74+K74+L74+M74</f>
        <v>0</v>
      </c>
      <c r="J74" s="26"/>
      <c r="K74" s="26"/>
      <c r="L74" s="26"/>
      <c r="M74" s="26"/>
      <c r="N74" s="19">
        <f aca="true" t="shared" si="6" ref="N74:N94">O74+P74+Q74+R74</f>
        <v>0</v>
      </c>
      <c r="O74" s="26"/>
      <c r="P74" s="26"/>
      <c r="Q74" s="26"/>
      <c r="R74" s="26"/>
    </row>
    <row r="75" spans="2:18" ht="15">
      <c r="B75" s="29" t="s">
        <v>33</v>
      </c>
      <c r="C75" s="38" t="s">
        <v>85</v>
      </c>
      <c r="D75" s="19">
        <f t="shared" si="4"/>
        <v>0.027104</v>
      </c>
      <c r="E75" s="26"/>
      <c r="F75" s="26"/>
      <c r="G75" s="26"/>
      <c r="H75" s="26">
        <v>0.027104</v>
      </c>
      <c r="I75" s="19">
        <f t="shared" si="5"/>
        <v>0.06953749050000002</v>
      </c>
      <c r="J75" s="26"/>
      <c r="K75" s="26"/>
      <c r="L75" s="26"/>
      <c r="M75" s="31">
        <v>0.06953749050000002</v>
      </c>
      <c r="N75" s="19">
        <f t="shared" si="6"/>
        <v>0.027104</v>
      </c>
      <c r="O75" s="26"/>
      <c r="P75" s="26"/>
      <c r="Q75" s="26"/>
      <c r="R75" s="26">
        <v>0.027104</v>
      </c>
    </row>
    <row r="76" spans="2:18" ht="15" hidden="1">
      <c r="B76" s="29" t="s">
        <v>34</v>
      </c>
      <c r="C76" s="35">
        <f>+'[1]Э котл'!C76</f>
        <v>0</v>
      </c>
      <c r="D76" s="19">
        <f t="shared" si="4"/>
        <v>0</v>
      </c>
      <c r="E76" s="26"/>
      <c r="F76" s="26"/>
      <c r="G76" s="26"/>
      <c r="H76" s="26"/>
      <c r="I76" s="19">
        <f t="shared" si="5"/>
        <v>0</v>
      </c>
      <c r="J76" s="26"/>
      <c r="K76" s="26"/>
      <c r="L76" s="26"/>
      <c r="M76" s="26"/>
      <c r="N76" s="19">
        <f t="shared" si="6"/>
        <v>0</v>
      </c>
      <c r="O76" s="26"/>
      <c r="P76" s="26"/>
      <c r="Q76" s="26"/>
      <c r="R76" s="26"/>
    </row>
    <row r="77" spans="2:18" ht="15" hidden="1">
      <c r="B77" s="29" t="s">
        <v>35</v>
      </c>
      <c r="C77" s="35">
        <f>+'[1]Э котл'!C77</f>
        <v>0</v>
      </c>
      <c r="D77" s="19">
        <f t="shared" si="4"/>
        <v>0</v>
      </c>
      <c r="E77" s="26"/>
      <c r="F77" s="26"/>
      <c r="G77" s="26"/>
      <c r="H77" s="26"/>
      <c r="I77" s="19">
        <f t="shared" si="5"/>
        <v>0</v>
      </c>
      <c r="J77" s="26"/>
      <c r="K77" s="26"/>
      <c r="L77" s="26"/>
      <c r="M77" s="26"/>
      <c r="N77" s="19">
        <f t="shared" si="6"/>
        <v>0</v>
      </c>
      <c r="O77" s="26"/>
      <c r="P77" s="26"/>
      <c r="Q77" s="26"/>
      <c r="R77" s="26"/>
    </row>
    <row r="78" spans="2:18" ht="15" hidden="1">
      <c r="B78" s="29" t="s">
        <v>36</v>
      </c>
      <c r="C78" s="35">
        <f>+'[1]Э котл'!C78</f>
        <v>0</v>
      </c>
      <c r="D78" s="19">
        <f t="shared" si="4"/>
        <v>0</v>
      </c>
      <c r="E78" s="26"/>
      <c r="F78" s="26"/>
      <c r="G78" s="26"/>
      <c r="H78" s="26"/>
      <c r="I78" s="19">
        <f t="shared" si="5"/>
        <v>0</v>
      </c>
      <c r="J78" s="26"/>
      <c r="K78" s="26"/>
      <c r="L78" s="26"/>
      <c r="M78" s="26"/>
      <c r="N78" s="19">
        <f t="shared" si="6"/>
        <v>0</v>
      </c>
      <c r="O78" s="26"/>
      <c r="P78" s="26"/>
      <c r="Q78" s="26"/>
      <c r="R78" s="26"/>
    </row>
    <row r="79" spans="2:18" ht="15" hidden="1">
      <c r="B79" s="29" t="s">
        <v>37</v>
      </c>
      <c r="C79" s="35">
        <f>+'[1]Э котл'!C79</f>
        <v>0</v>
      </c>
      <c r="D79" s="19">
        <f t="shared" si="4"/>
        <v>0</v>
      </c>
      <c r="E79" s="26"/>
      <c r="F79" s="26"/>
      <c r="G79" s="26"/>
      <c r="H79" s="26"/>
      <c r="I79" s="19">
        <f t="shared" si="5"/>
        <v>0</v>
      </c>
      <c r="J79" s="26"/>
      <c r="K79" s="26"/>
      <c r="L79" s="26"/>
      <c r="M79" s="26"/>
      <c r="N79" s="19">
        <f t="shared" si="6"/>
        <v>0</v>
      </c>
      <c r="O79" s="26"/>
      <c r="P79" s="26"/>
      <c r="Q79" s="26"/>
      <c r="R79" s="26"/>
    </row>
    <row r="80" spans="2:18" ht="15" hidden="1">
      <c r="B80" s="29" t="s">
        <v>38</v>
      </c>
      <c r="C80" s="35">
        <f>+'[1]Э котл'!C80</f>
        <v>0</v>
      </c>
      <c r="D80" s="19">
        <f t="shared" si="4"/>
        <v>0</v>
      </c>
      <c r="E80" s="26"/>
      <c r="F80" s="26"/>
      <c r="G80" s="26"/>
      <c r="H80" s="26"/>
      <c r="I80" s="19">
        <f t="shared" si="5"/>
        <v>0</v>
      </c>
      <c r="J80" s="26"/>
      <c r="K80" s="26"/>
      <c r="L80" s="26"/>
      <c r="M80" s="26"/>
      <c r="N80" s="19">
        <f t="shared" si="6"/>
        <v>0</v>
      </c>
      <c r="O80" s="26"/>
      <c r="P80" s="26"/>
      <c r="Q80" s="26"/>
      <c r="R80" s="26"/>
    </row>
    <row r="81" spans="2:18" ht="15" hidden="1">
      <c r="B81" s="29" t="s">
        <v>39</v>
      </c>
      <c r="C81" s="35">
        <f>+'[1]Э котл'!C81</f>
        <v>0</v>
      </c>
      <c r="D81" s="19">
        <f t="shared" si="4"/>
        <v>0</v>
      </c>
      <c r="E81" s="26"/>
      <c r="F81" s="26"/>
      <c r="G81" s="26"/>
      <c r="H81" s="26"/>
      <c r="I81" s="19">
        <f t="shared" si="5"/>
        <v>0</v>
      </c>
      <c r="J81" s="26"/>
      <c r="K81" s="26"/>
      <c r="L81" s="26"/>
      <c r="M81" s="26"/>
      <c r="N81" s="19">
        <f t="shared" si="6"/>
        <v>0</v>
      </c>
      <c r="O81" s="26"/>
      <c r="P81" s="26"/>
      <c r="Q81" s="26"/>
      <c r="R81" s="26"/>
    </row>
    <row r="82" spans="2:18" ht="15" hidden="1">
      <c r="B82" s="29" t="s">
        <v>40</v>
      </c>
      <c r="C82" s="35">
        <f>+'[1]Э котл'!C82</f>
        <v>0</v>
      </c>
      <c r="D82" s="19">
        <f t="shared" si="4"/>
        <v>0</v>
      </c>
      <c r="E82" s="26"/>
      <c r="F82" s="26"/>
      <c r="G82" s="26"/>
      <c r="H82" s="26"/>
      <c r="I82" s="19">
        <f t="shared" si="5"/>
        <v>0</v>
      </c>
      <c r="J82" s="26"/>
      <c r="K82" s="26"/>
      <c r="L82" s="26"/>
      <c r="M82" s="26"/>
      <c r="N82" s="19">
        <f t="shared" si="6"/>
        <v>0</v>
      </c>
      <c r="O82" s="26"/>
      <c r="P82" s="26"/>
      <c r="Q82" s="26"/>
      <c r="R82" s="26"/>
    </row>
    <row r="83" spans="2:18" ht="15" hidden="1">
      <c r="B83" s="29" t="s">
        <v>41</v>
      </c>
      <c r="C83" s="35">
        <f>+'[1]Э котл'!C83</f>
        <v>0</v>
      </c>
      <c r="D83" s="19">
        <f t="shared" si="4"/>
        <v>0</v>
      </c>
      <c r="E83" s="26"/>
      <c r="F83" s="26"/>
      <c r="G83" s="26"/>
      <c r="H83" s="26"/>
      <c r="I83" s="19">
        <f t="shared" si="5"/>
        <v>0</v>
      </c>
      <c r="J83" s="26"/>
      <c r="K83" s="26"/>
      <c r="L83" s="26"/>
      <c r="M83" s="26"/>
      <c r="N83" s="19">
        <f t="shared" si="6"/>
        <v>0</v>
      </c>
      <c r="O83" s="26"/>
      <c r="P83" s="26"/>
      <c r="Q83" s="26"/>
      <c r="R83" s="26"/>
    </row>
    <row r="84" spans="2:18" ht="15" hidden="1">
      <c r="B84" s="29" t="s">
        <v>42</v>
      </c>
      <c r="C84" s="35">
        <f>+'[1]Э котл'!C84</f>
        <v>0</v>
      </c>
      <c r="D84" s="19">
        <f t="shared" si="4"/>
        <v>0</v>
      </c>
      <c r="E84" s="26"/>
      <c r="F84" s="26"/>
      <c r="G84" s="26"/>
      <c r="H84" s="26"/>
      <c r="I84" s="19">
        <f t="shared" si="5"/>
        <v>0</v>
      </c>
      <c r="J84" s="26"/>
      <c r="K84" s="26"/>
      <c r="L84" s="26"/>
      <c r="M84" s="26"/>
      <c r="N84" s="19">
        <f t="shared" si="6"/>
        <v>0</v>
      </c>
      <c r="O84" s="26"/>
      <c r="P84" s="26"/>
      <c r="Q84" s="26"/>
      <c r="R84" s="26"/>
    </row>
    <row r="85" spans="2:18" ht="15" hidden="1">
      <c r="B85" s="29" t="s">
        <v>43</v>
      </c>
      <c r="C85" s="35">
        <f>+'[1]Э котл'!C85</f>
        <v>0</v>
      </c>
      <c r="D85" s="19">
        <f t="shared" si="4"/>
        <v>0</v>
      </c>
      <c r="E85" s="26"/>
      <c r="F85" s="26"/>
      <c r="G85" s="26"/>
      <c r="H85" s="26"/>
      <c r="I85" s="19">
        <f t="shared" si="5"/>
        <v>0</v>
      </c>
      <c r="J85" s="26"/>
      <c r="K85" s="26"/>
      <c r="L85" s="26"/>
      <c r="M85" s="26"/>
      <c r="N85" s="19">
        <f t="shared" si="6"/>
        <v>0</v>
      </c>
      <c r="O85" s="26"/>
      <c r="P85" s="26"/>
      <c r="Q85" s="26"/>
      <c r="R85" s="26"/>
    </row>
    <row r="86" spans="2:18" ht="15" hidden="1">
      <c r="B86" s="29" t="s">
        <v>44</v>
      </c>
      <c r="C86" s="35">
        <f>+'[1]Э котл'!C86</f>
        <v>0</v>
      </c>
      <c r="D86" s="19">
        <f t="shared" si="4"/>
        <v>0</v>
      </c>
      <c r="E86" s="26"/>
      <c r="F86" s="26"/>
      <c r="G86" s="26"/>
      <c r="H86" s="26"/>
      <c r="I86" s="19">
        <f t="shared" si="5"/>
        <v>0</v>
      </c>
      <c r="J86" s="26"/>
      <c r="K86" s="26"/>
      <c r="L86" s="26"/>
      <c r="M86" s="26"/>
      <c r="N86" s="19">
        <f t="shared" si="6"/>
        <v>0</v>
      </c>
      <c r="O86" s="26"/>
      <c r="P86" s="26"/>
      <c r="Q86" s="26"/>
      <c r="R86" s="26"/>
    </row>
    <row r="87" spans="2:18" ht="15" hidden="1">
      <c r="B87" s="29" t="s">
        <v>45</v>
      </c>
      <c r="C87" s="35">
        <f>+'[1]Э котл'!C87</f>
        <v>0</v>
      </c>
      <c r="D87" s="19">
        <f t="shared" si="4"/>
        <v>0</v>
      </c>
      <c r="E87" s="26"/>
      <c r="F87" s="26"/>
      <c r="G87" s="26"/>
      <c r="H87" s="26"/>
      <c r="I87" s="19">
        <f t="shared" si="5"/>
        <v>0</v>
      </c>
      <c r="J87" s="26"/>
      <c r="K87" s="26"/>
      <c r="L87" s="26"/>
      <c r="M87" s="26"/>
      <c r="N87" s="19">
        <f t="shared" si="6"/>
        <v>0</v>
      </c>
      <c r="O87" s="26"/>
      <c r="P87" s="26"/>
      <c r="Q87" s="26"/>
      <c r="R87" s="26"/>
    </row>
    <row r="88" spans="2:18" ht="15" hidden="1">
      <c r="B88" s="29" t="s">
        <v>46</v>
      </c>
      <c r="C88" s="35">
        <f>+'[1]Э котл'!C88</f>
        <v>0</v>
      </c>
      <c r="D88" s="19">
        <f t="shared" si="4"/>
        <v>0</v>
      </c>
      <c r="E88" s="26"/>
      <c r="F88" s="26"/>
      <c r="G88" s="26"/>
      <c r="H88" s="26"/>
      <c r="I88" s="19">
        <f t="shared" si="5"/>
        <v>0</v>
      </c>
      <c r="J88" s="26"/>
      <c r="K88" s="26"/>
      <c r="L88" s="26"/>
      <c r="M88" s="26"/>
      <c r="N88" s="19">
        <f t="shared" si="6"/>
        <v>0</v>
      </c>
      <c r="O88" s="26"/>
      <c r="P88" s="26"/>
      <c r="Q88" s="26"/>
      <c r="R88" s="26"/>
    </row>
    <row r="89" spans="2:18" ht="15" hidden="1">
      <c r="B89" s="29" t="s">
        <v>47</v>
      </c>
      <c r="C89" s="35">
        <f>+'[1]Э котл'!C89</f>
        <v>0</v>
      </c>
      <c r="D89" s="19">
        <f t="shared" si="4"/>
        <v>0</v>
      </c>
      <c r="E89" s="26"/>
      <c r="F89" s="26"/>
      <c r="G89" s="26"/>
      <c r="H89" s="26"/>
      <c r="I89" s="19">
        <f t="shared" si="5"/>
        <v>0</v>
      </c>
      <c r="J89" s="26"/>
      <c r="K89" s="26"/>
      <c r="L89" s="26"/>
      <c r="M89" s="26"/>
      <c r="N89" s="19">
        <f t="shared" si="6"/>
        <v>0</v>
      </c>
      <c r="O89" s="26"/>
      <c r="P89" s="26"/>
      <c r="Q89" s="26"/>
      <c r="R89" s="26"/>
    </row>
    <row r="90" spans="2:18" ht="15" hidden="1">
      <c r="B90" s="29" t="s">
        <v>48</v>
      </c>
      <c r="C90" s="35">
        <f>+'[1]Э котл'!C90</f>
        <v>0</v>
      </c>
      <c r="D90" s="19">
        <f t="shared" si="4"/>
        <v>0</v>
      </c>
      <c r="E90" s="26"/>
      <c r="F90" s="26"/>
      <c r="G90" s="26"/>
      <c r="H90" s="26"/>
      <c r="I90" s="19">
        <f t="shared" si="5"/>
        <v>0</v>
      </c>
      <c r="J90" s="26"/>
      <c r="K90" s="26"/>
      <c r="L90" s="26"/>
      <c r="M90" s="26"/>
      <c r="N90" s="19">
        <f t="shared" si="6"/>
        <v>0</v>
      </c>
      <c r="O90" s="26"/>
      <c r="P90" s="26"/>
      <c r="Q90" s="26"/>
      <c r="R90" s="26"/>
    </row>
    <row r="91" spans="2:18" ht="15" hidden="1">
      <c r="B91" s="29" t="s">
        <v>49</v>
      </c>
      <c r="C91" s="35">
        <f>+'[1]Э котл'!C91</f>
        <v>0</v>
      </c>
      <c r="D91" s="19">
        <f t="shared" si="4"/>
        <v>0</v>
      </c>
      <c r="E91" s="26"/>
      <c r="F91" s="26"/>
      <c r="G91" s="26"/>
      <c r="H91" s="26"/>
      <c r="I91" s="19">
        <f t="shared" si="5"/>
        <v>0</v>
      </c>
      <c r="J91" s="26"/>
      <c r="K91" s="26"/>
      <c r="L91" s="26"/>
      <c r="M91" s="26"/>
      <c r="N91" s="19">
        <f t="shared" si="6"/>
        <v>0</v>
      </c>
      <c r="O91" s="26"/>
      <c r="P91" s="26"/>
      <c r="Q91" s="26"/>
      <c r="R91" s="26"/>
    </row>
    <row r="92" spans="2:18" ht="15" hidden="1">
      <c r="B92" s="29" t="s">
        <v>50</v>
      </c>
      <c r="C92" s="35">
        <f>+'[1]Э котл'!C92</f>
        <v>0</v>
      </c>
      <c r="D92" s="19">
        <f t="shared" si="4"/>
        <v>0</v>
      </c>
      <c r="E92" s="26"/>
      <c r="F92" s="26"/>
      <c r="G92" s="26"/>
      <c r="H92" s="26"/>
      <c r="I92" s="19">
        <f t="shared" si="5"/>
        <v>0</v>
      </c>
      <c r="J92" s="26"/>
      <c r="K92" s="26"/>
      <c r="L92" s="26"/>
      <c r="M92" s="26"/>
      <c r="N92" s="19">
        <f t="shared" si="6"/>
        <v>0</v>
      </c>
      <c r="O92" s="26"/>
      <c r="P92" s="26"/>
      <c r="Q92" s="26"/>
      <c r="R92" s="26"/>
    </row>
    <row r="93" spans="2:18" ht="15" hidden="1">
      <c r="B93" s="29" t="s">
        <v>51</v>
      </c>
      <c r="C93" s="35">
        <f>+'[1]Э котл'!C93</f>
        <v>0</v>
      </c>
      <c r="D93" s="19">
        <f t="shared" si="4"/>
        <v>0</v>
      </c>
      <c r="E93" s="26"/>
      <c r="F93" s="26"/>
      <c r="G93" s="26"/>
      <c r="H93" s="26"/>
      <c r="I93" s="19">
        <f t="shared" si="5"/>
        <v>0</v>
      </c>
      <c r="J93" s="26"/>
      <c r="K93" s="26"/>
      <c r="L93" s="26"/>
      <c r="M93" s="26"/>
      <c r="N93" s="19">
        <f t="shared" si="6"/>
        <v>0</v>
      </c>
      <c r="O93" s="26"/>
      <c r="P93" s="26"/>
      <c r="Q93" s="26"/>
      <c r="R93" s="26"/>
    </row>
    <row r="94" spans="2:18" ht="14.25" customHeight="1" hidden="1">
      <c r="B94" s="29" t="s">
        <v>52</v>
      </c>
      <c r="C94" s="35">
        <f>+'[1]Э котл'!C94</f>
        <v>0</v>
      </c>
      <c r="D94" s="19">
        <f t="shared" si="4"/>
        <v>0</v>
      </c>
      <c r="E94" s="26"/>
      <c r="F94" s="26"/>
      <c r="G94" s="26"/>
      <c r="H94" s="26"/>
      <c r="I94" s="19">
        <f t="shared" si="5"/>
        <v>0</v>
      </c>
      <c r="J94" s="26"/>
      <c r="K94" s="26"/>
      <c r="L94" s="26"/>
      <c r="M94" s="26"/>
      <c r="N94" s="19">
        <f t="shared" si="6"/>
        <v>0</v>
      </c>
      <c r="O94" s="26"/>
      <c r="P94" s="26"/>
      <c r="Q94" s="26"/>
      <c r="R94" s="26"/>
    </row>
    <row r="95" spans="2:18" ht="30">
      <c r="B95" s="23" t="s">
        <v>73</v>
      </c>
      <c r="C95" s="39" t="s">
        <v>86</v>
      </c>
      <c r="D95" s="40" t="s">
        <v>87</v>
      </c>
      <c r="E95" s="40" t="s">
        <v>87</v>
      </c>
      <c r="F95" s="40">
        <f>F96</f>
        <v>0</v>
      </c>
      <c r="G95" s="40">
        <f>G96+G97</f>
        <v>1.4528180000000002</v>
      </c>
      <c r="H95" s="40">
        <f>H97+H98</f>
        <v>0.186906</v>
      </c>
      <c r="I95" s="40" t="s">
        <v>87</v>
      </c>
      <c r="J95" s="40" t="s">
        <v>87</v>
      </c>
      <c r="K95" s="40">
        <f>K96</f>
        <v>0</v>
      </c>
      <c r="L95" s="40">
        <f>L96+L97</f>
        <v>1.58998</v>
      </c>
      <c r="M95" s="40">
        <f>M97+M98</f>
        <v>0.207712</v>
      </c>
      <c r="N95" s="40" t="s">
        <v>87</v>
      </c>
      <c r="O95" s="40" t="s">
        <v>87</v>
      </c>
      <c r="P95" s="40">
        <f>P96</f>
        <v>0</v>
      </c>
      <c r="Q95" s="40">
        <f>Q96+Q97</f>
        <v>1.4528180000000002</v>
      </c>
      <c r="R95" s="40">
        <f>R97+R98</f>
        <v>0.186906</v>
      </c>
    </row>
    <row r="96" spans="2:18" ht="15">
      <c r="B96" s="41" t="s">
        <v>88</v>
      </c>
      <c r="C96" s="27" t="s">
        <v>89</v>
      </c>
      <c r="D96" s="40">
        <f>F96+G96</f>
        <v>1.4528180000000002</v>
      </c>
      <c r="E96" s="40" t="s">
        <v>87</v>
      </c>
      <c r="F96" s="22"/>
      <c r="G96" s="22">
        <v>1.4528180000000002</v>
      </c>
      <c r="H96" s="40" t="s">
        <v>87</v>
      </c>
      <c r="I96" s="40">
        <f>K96+L96</f>
        <v>1.58998</v>
      </c>
      <c r="J96" s="40" t="s">
        <v>87</v>
      </c>
      <c r="K96" s="22"/>
      <c r="L96" s="22">
        <v>1.58998</v>
      </c>
      <c r="M96" s="40" t="s">
        <v>87</v>
      </c>
      <c r="N96" s="40">
        <f>P96+Q96</f>
        <v>1.4528180000000002</v>
      </c>
      <c r="O96" s="40" t="s">
        <v>87</v>
      </c>
      <c r="P96" s="22"/>
      <c r="Q96" s="22">
        <v>1.4528180000000002</v>
      </c>
      <c r="R96" s="40" t="s">
        <v>87</v>
      </c>
    </row>
    <row r="97" spans="2:18" ht="15">
      <c r="B97" s="41" t="s">
        <v>90</v>
      </c>
      <c r="C97" s="27" t="s">
        <v>91</v>
      </c>
      <c r="D97" s="40">
        <f>G97+H97</f>
        <v>0</v>
      </c>
      <c r="E97" s="40" t="s">
        <v>87</v>
      </c>
      <c r="F97" s="40" t="s">
        <v>87</v>
      </c>
      <c r="G97" s="22"/>
      <c r="H97" s="22"/>
      <c r="I97" s="40">
        <f>L97+M97</f>
        <v>0</v>
      </c>
      <c r="J97" s="40" t="s">
        <v>87</v>
      </c>
      <c r="K97" s="40" t="s">
        <v>87</v>
      </c>
      <c r="L97" s="22"/>
      <c r="M97" s="22"/>
      <c r="N97" s="40">
        <f>Q97+R97</f>
        <v>0</v>
      </c>
      <c r="O97" s="40" t="s">
        <v>87</v>
      </c>
      <c r="P97" s="40" t="s">
        <v>87</v>
      </c>
      <c r="Q97" s="22"/>
      <c r="R97" s="22"/>
    </row>
    <row r="98" spans="2:18" ht="15">
      <c r="B98" s="41" t="s">
        <v>92</v>
      </c>
      <c r="C98" s="27" t="s">
        <v>93</v>
      </c>
      <c r="D98" s="40">
        <f>H98</f>
        <v>0.186906</v>
      </c>
      <c r="E98" s="40" t="s">
        <v>87</v>
      </c>
      <c r="F98" s="40" t="s">
        <v>87</v>
      </c>
      <c r="G98" s="40" t="s">
        <v>87</v>
      </c>
      <c r="H98" s="42">
        <v>0.186906</v>
      </c>
      <c r="I98" s="40">
        <f>M98</f>
        <v>0.207712</v>
      </c>
      <c r="J98" s="40" t="s">
        <v>87</v>
      </c>
      <c r="K98" s="40" t="s">
        <v>87</v>
      </c>
      <c r="L98" s="40" t="s">
        <v>87</v>
      </c>
      <c r="M98" s="22">
        <v>0.207712</v>
      </c>
      <c r="N98" s="40">
        <f>R98</f>
        <v>0.186906</v>
      </c>
      <c r="O98" s="40" t="s">
        <v>87</v>
      </c>
      <c r="P98" s="40" t="s">
        <v>87</v>
      </c>
      <c r="Q98" s="40" t="s">
        <v>87</v>
      </c>
      <c r="R98" s="42">
        <v>0.186906</v>
      </c>
    </row>
    <row r="99" spans="2:18" ht="20.25" customHeight="1">
      <c r="B99" s="17" t="s">
        <v>94</v>
      </c>
      <c r="C99" s="18" t="s">
        <v>95</v>
      </c>
      <c r="D99" s="19">
        <f>E99+F99+G99+H99</f>
        <v>0</v>
      </c>
      <c r="E99" s="22"/>
      <c r="F99" s="22"/>
      <c r="G99" s="22"/>
      <c r="H99" s="22"/>
      <c r="I99" s="19">
        <f>J99+K99+L99+M99</f>
        <v>0</v>
      </c>
      <c r="J99" s="22"/>
      <c r="K99" s="22"/>
      <c r="L99" s="22"/>
      <c r="M99" s="22"/>
      <c r="N99" s="19">
        <f>O99+P99+Q99+R99</f>
        <v>0.41255305125773</v>
      </c>
      <c r="O99" s="43">
        <v>0.24894286680391</v>
      </c>
      <c r="P99" s="43"/>
      <c r="Q99" s="43">
        <v>0.12432379178566</v>
      </c>
      <c r="R99" s="43">
        <v>0.03928639266816</v>
      </c>
    </row>
    <row r="100" spans="2:18" ht="15">
      <c r="B100" s="17" t="s">
        <v>96</v>
      </c>
      <c r="C100" s="18" t="s">
        <v>97</v>
      </c>
      <c r="D100" s="40">
        <f aca="true" t="shared" si="7" ref="D100:R100">D99*100/D8</f>
        <v>0</v>
      </c>
      <c r="E100" s="40">
        <f t="shared" si="7"/>
        <v>0</v>
      </c>
      <c r="F100" s="40" t="e">
        <f t="shared" si="7"/>
        <v>#DIV/0!</v>
      </c>
      <c r="G100" s="40">
        <f t="shared" si="7"/>
        <v>0</v>
      </c>
      <c r="H100" s="40">
        <f t="shared" si="7"/>
        <v>0</v>
      </c>
      <c r="I100" s="40">
        <f t="shared" si="7"/>
        <v>0</v>
      </c>
      <c r="J100" s="40">
        <f t="shared" si="7"/>
        <v>0</v>
      </c>
      <c r="K100" s="40" t="e">
        <f t="shared" si="7"/>
        <v>#DIV/0!</v>
      </c>
      <c r="L100" s="40">
        <f t="shared" si="7"/>
        <v>0</v>
      </c>
      <c r="M100" s="40">
        <f t="shared" si="7"/>
        <v>0</v>
      </c>
      <c r="N100" s="40">
        <f t="shared" si="7"/>
        <v>1.7599800513172845</v>
      </c>
      <c r="O100" s="40">
        <f t="shared" si="7"/>
        <v>1.6072384588989082</v>
      </c>
      <c r="P100" s="40" t="e">
        <f t="shared" si="7"/>
        <v>#DIV/0!</v>
      </c>
      <c r="Q100" s="40">
        <f t="shared" si="7"/>
        <v>1.6893046238648757</v>
      </c>
      <c r="R100" s="40">
        <f t="shared" si="7"/>
        <v>1.76</v>
      </c>
    </row>
    <row r="101" spans="2:18" ht="15">
      <c r="B101" s="44" t="s">
        <v>98</v>
      </c>
      <c r="C101" s="45" t="s">
        <v>99</v>
      </c>
      <c r="D101" s="28">
        <f>D8-D99</f>
        <v>23.44077996503132</v>
      </c>
      <c r="E101" s="28">
        <f>E8-D96-E99</f>
        <v>14.036039015931323</v>
      </c>
      <c r="F101" s="28">
        <f>F8-D97-F99</f>
        <v>0</v>
      </c>
      <c r="G101" s="28">
        <f>G8-D98-G99</f>
        <v>7.1725595475000015</v>
      </c>
      <c r="H101" s="28">
        <f>H8-H99</f>
        <v>2.2321814016</v>
      </c>
      <c r="I101" s="28">
        <f>I8-I99</f>
        <v>23.091138185299997</v>
      </c>
      <c r="J101" s="28">
        <f>J8-I96-J99</f>
        <v>11.234715539999996</v>
      </c>
      <c r="K101" s="28">
        <f>K8-I97-K99</f>
        <v>0</v>
      </c>
      <c r="L101" s="28">
        <f>L8-I98-L99</f>
        <v>9.453872561399999</v>
      </c>
      <c r="M101" s="28">
        <f>M8-M99</f>
        <v>2.4025500839</v>
      </c>
      <c r="N101" s="28">
        <f>N8-N99</f>
        <v>23.02822691377359</v>
      </c>
      <c r="O101" s="28">
        <f>O8-N96-O99</f>
        <v>13.787096149127413</v>
      </c>
      <c r="P101" s="28">
        <f>P8-N97-P99</f>
        <v>0</v>
      </c>
      <c r="Q101" s="28">
        <f>Q8-N98-Q99</f>
        <v>7.048235755714342</v>
      </c>
      <c r="R101" s="28">
        <f>R8-R99</f>
        <v>2.19289500893184</v>
      </c>
    </row>
    <row r="102" spans="2:18" ht="30" customHeight="1">
      <c r="B102" s="17" t="s">
        <v>100</v>
      </c>
      <c r="C102" s="18" t="s">
        <v>101</v>
      </c>
      <c r="D102" s="19">
        <f>E102+F102+G102+H102</f>
        <v>18.7061050035313</v>
      </c>
      <c r="E102" s="22">
        <v>14.0360390159313</v>
      </c>
      <c r="F102" s="22"/>
      <c r="G102" s="22">
        <v>2.7063175365000003</v>
      </c>
      <c r="H102" s="22">
        <v>1.9637484510999998</v>
      </c>
      <c r="I102" s="19">
        <f>J102+K102+L102+M102</f>
        <v>16.4499022</v>
      </c>
      <c r="J102" s="22">
        <v>11.2347155</v>
      </c>
      <c r="K102" s="22"/>
      <c r="L102" s="22">
        <v>3.0203486</v>
      </c>
      <c r="M102" s="22">
        <v>2.1948381</v>
      </c>
      <c r="N102" s="19">
        <f>O102+P102+Q102+R102</f>
        <v>18.293551903531302</v>
      </c>
      <c r="O102" s="46">
        <v>13.7870961159313</v>
      </c>
      <c r="P102" s="46">
        <v>0</v>
      </c>
      <c r="Q102" s="46">
        <v>2.5819937365000003</v>
      </c>
      <c r="R102" s="46">
        <v>1.9244620511</v>
      </c>
    </row>
    <row r="103" spans="2:18" ht="30" customHeight="1">
      <c r="B103" s="17" t="s">
        <v>102</v>
      </c>
      <c r="C103" s="47" t="s">
        <v>103</v>
      </c>
      <c r="D103" s="19">
        <f aca="true" t="shared" si="8" ref="D103:R103">D101-D102</f>
        <v>4.734674961500023</v>
      </c>
      <c r="E103" s="19">
        <f t="shared" si="8"/>
        <v>2.3092638912203256E-14</v>
      </c>
      <c r="F103" s="19">
        <f t="shared" si="8"/>
        <v>0</v>
      </c>
      <c r="G103" s="19">
        <f t="shared" si="8"/>
        <v>4.466242011000001</v>
      </c>
      <c r="H103" s="19">
        <f t="shared" si="8"/>
        <v>0.26843295050000027</v>
      </c>
      <c r="I103" s="19">
        <f t="shared" si="8"/>
        <v>6.641235985299996</v>
      </c>
      <c r="J103" s="19">
        <f t="shared" si="8"/>
        <v>3.999999620418748E-08</v>
      </c>
      <c r="K103" s="19">
        <f t="shared" si="8"/>
        <v>0</v>
      </c>
      <c r="L103" s="19">
        <f t="shared" si="8"/>
        <v>6.433523961399999</v>
      </c>
      <c r="M103" s="19">
        <f t="shared" si="8"/>
        <v>0.2077119838999999</v>
      </c>
      <c r="N103" s="19">
        <f t="shared" si="8"/>
        <v>4.734675010242288</v>
      </c>
      <c r="O103" s="19">
        <f t="shared" si="8"/>
        <v>3.319611252550203E-08</v>
      </c>
      <c r="P103" s="19">
        <f t="shared" si="8"/>
        <v>0</v>
      </c>
      <c r="Q103" s="19">
        <f t="shared" si="8"/>
        <v>4.4662420192143415</v>
      </c>
      <c r="R103" s="19">
        <f t="shared" si="8"/>
        <v>0.2684329578318403</v>
      </c>
    </row>
    <row r="104" spans="2:18" ht="15">
      <c r="B104" s="17" t="s">
        <v>104</v>
      </c>
      <c r="C104" s="18" t="s">
        <v>105</v>
      </c>
      <c r="D104" s="19">
        <f aca="true" t="shared" si="9" ref="D104:D157">E104+F104+G104+H104</f>
        <v>4.466241999999999</v>
      </c>
      <c r="E104" s="19">
        <f>SUM(E105:E154)</f>
        <v>0</v>
      </c>
      <c r="F104" s="19">
        <f>SUM(F105:F154)</f>
        <v>0</v>
      </c>
      <c r="G104" s="19">
        <f>SUM(G105:G154)</f>
        <v>4.466241999999999</v>
      </c>
      <c r="H104" s="19">
        <f>SUM(H105:H154)</f>
        <v>0</v>
      </c>
      <c r="I104" s="19">
        <f aca="true" t="shared" si="10" ref="I104:I157">J104+K104+L104+M104</f>
        <v>6.433524</v>
      </c>
      <c r="J104" s="19">
        <f>SUM(J105:J154)</f>
        <v>0</v>
      </c>
      <c r="K104" s="19">
        <f>SUM(K105:K154)</f>
        <v>0</v>
      </c>
      <c r="L104" s="19">
        <f>SUM(L105:L154)</f>
        <v>6.433524</v>
      </c>
      <c r="M104" s="19">
        <f>SUM(M105:M154)</f>
        <v>0</v>
      </c>
      <c r="N104" s="19">
        <f aca="true" t="shared" si="11" ref="N104:N157">O104+P104+Q104+R104</f>
        <v>4.466241999999999</v>
      </c>
      <c r="O104" s="19">
        <f>SUM(O105:O154)</f>
        <v>0</v>
      </c>
      <c r="P104" s="19">
        <f>SUM(P105:P154)</f>
        <v>0</v>
      </c>
      <c r="Q104" s="19">
        <f>SUM(Q105:Q154)</f>
        <v>4.466241999999999</v>
      </c>
      <c r="R104" s="19">
        <f>SUM(R105:R154)</f>
        <v>0</v>
      </c>
    </row>
    <row r="105" spans="2:18" ht="30" hidden="1">
      <c r="B105" s="48">
        <v>1</v>
      </c>
      <c r="C105" s="34" t="str">
        <f aca="true" t="shared" si="12" ref="C105:C153">C14</f>
        <v>ОАО "Иркутская Электросетевая компания"</v>
      </c>
      <c r="D105" s="19">
        <f t="shared" si="9"/>
        <v>0</v>
      </c>
      <c r="E105" s="22"/>
      <c r="F105" s="22"/>
      <c r="G105" s="22"/>
      <c r="H105" s="22"/>
      <c r="I105" s="19">
        <f t="shared" si="10"/>
        <v>0</v>
      </c>
      <c r="J105" s="22"/>
      <c r="K105" s="22"/>
      <c r="L105" s="22"/>
      <c r="M105" s="22"/>
      <c r="N105" s="19">
        <f t="shared" si="11"/>
        <v>0</v>
      </c>
      <c r="O105" s="22"/>
      <c r="P105" s="22"/>
      <c r="Q105" s="22"/>
      <c r="R105" s="22"/>
    </row>
    <row r="106" spans="2:18" ht="15">
      <c r="B106" s="17">
        <v>2</v>
      </c>
      <c r="C106" s="34" t="str">
        <f t="shared" si="12"/>
        <v>ОГУЭП "Облкоммунэнерго"</v>
      </c>
      <c r="D106" s="19">
        <f t="shared" si="9"/>
        <v>3.940072</v>
      </c>
      <c r="E106" s="22"/>
      <c r="F106" s="22"/>
      <c r="G106" s="42">
        <v>3.940072</v>
      </c>
      <c r="H106" s="22"/>
      <c r="I106" s="19">
        <f t="shared" si="10"/>
        <v>5.884494</v>
      </c>
      <c r="J106" s="22"/>
      <c r="K106" s="22"/>
      <c r="L106" s="22">
        <v>5.884494</v>
      </c>
      <c r="M106" s="22"/>
      <c r="N106" s="19">
        <f t="shared" si="11"/>
        <v>3.940072</v>
      </c>
      <c r="O106" s="22"/>
      <c r="P106" s="22"/>
      <c r="Q106" s="42">
        <v>3.940072</v>
      </c>
      <c r="R106" s="22"/>
    </row>
    <row r="107" spans="2:18" ht="60" hidden="1">
      <c r="B107" s="48">
        <v>3</v>
      </c>
      <c r="C107" s="34" t="str">
        <f t="shared" si="12"/>
        <v>Восточно-Сибирская дирекция по энергообеспечению - структурное подразделение Трансэнерго - филиала ОАО "РЖД"</v>
      </c>
      <c r="D107" s="19">
        <f t="shared" si="9"/>
        <v>0</v>
      </c>
      <c r="E107" s="22"/>
      <c r="F107" s="22"/>
      <c r="G107" s="22"/>
      <c r="H107" s="22"/>
      <c r="I107" s="19">
        <f t="shared" si="10"/>
        <v>0</v>
      </c>
      <c r="J107" s="22"/>
      <c r="K107" s="22"/>
      <c r="L107" s="22"/>
      <c r="M107" s="22"/>
      <c r="N107" s="19">
        <f t="shared" si="11"/>
        <v>0</v>
      </c>
      <c r="O107" s="22"/>
      <c r="P107" s="22"/>
      <c r="Q107" s="22"/>
      <c r="R107" s="22"/>
    </row>
    <row r="108" spans="2:18" ht="30" hidden="1">
      <c r="B108" s="17">
        <v>4</v>
      </c>
      <c r="C108" s="34" t="str">
        <f t="shared" si="12"/>
        <v>ЗАО "Братская электросетевая компания"</v>
      </c>
      <c r="D108" s="19">
        <f t="shared" si="9"/>
        <v>0</v>
      </c>
      <c r="E108" s="22"/>
      <c r="F108" s="22"/>
      <c r="G108" s="22"/>
      <c r="H108" s="22"/>
      <c r="I108" s="19">
        <f t="shared" si="10"/>
        <v>0</v>
      </c>
      <c r="J108" s="22"/>
      <c r="K108" s="22"/>
      <c r="L108" s="22"/>
      <c r="M108" s="22"/>
      <c r="N108" s="19">
        <f t="shared" si="11"/>
        <v>0</v>
      </c>
      <c r="O108" s="22"/>
      <c r="P108" s="22"/>
      <c r="Q108" s="22"/>
      <c r="R108" s="22"/>
    </row>
    <row r="109" spans="2:18" ht="30" hidden="1">
      <c r="B109" s="48">
        <v>5</v>
      </c>
      <c r="C109" s="34" t="str">
        <f t="shared" si="12"/>
        <v>филиал "Забайкальский" ОАО "Оборонэнерго"</v>
      </c>
      <c r="D109" s="19">
        <f t="shared" si="9"/>
        <v>0</v>
      </c>
      <c r="E109" s="22"/>
      <c r="F109" s="22"/>
      <c r="G109" s="22"/>
      <c r="H109" s="22"/>
      <c r="I109" s="19">
        <f t="shared" si="10"/>
        <v>0</v>
      </c>
      <c r="J109" s="22"/>
      <c r="K109" s="22"/>
      <c r="L109" s="22"/>
      <c r="M109" s="22"/>
      <c r="N109" s="19">
        <f t="shared" si="11"/>
        <v>0</v>
      </c>
      <c r="O109" s="22"/>
      <c r="P109" s="22"/>
      <c r="Q109" s="22"/>
      <c r="R109" s="22"/>
    </row>
    <row r="110" spans="2:18" ht="30" hidden="1">
      <c r="B110" s="17">
        <v>6</v>
      </c>
      <c r="C110" s="34" t="str">
        <f t="shared" si="12"/>
        <v>ОАО "РУСАЛ Братский алюминиевый завод"</v>
      </c>
      <c r="D110" s="19">
        <f t="shared" si="9"/>
        <v>0</v>
      </c>
      <c r="E110" s="22"/>
      <c r="F110" s="22"/>
      <c r="G110" s="22"/>
      <c r="H110" s="22"/>
      <c r="I110" s="19">
        <f t="shared" si="10"/>
        <v>0</v>
      </c>
      <c r="J110" s="22"/>
      <c r="K110" s="22"/>
      <c r="L110" s="22"/>
      <c r="M110" s="22"/>
      <c r="N110" s="19">
        <f t="shared" si="11"/>
        <v>0</v>
      </c>
      <c r="O110" s="22"/>
      <c r="P110" s="22"/>
      <c r="Q110" s="22"/>
      <c r="R110" s="22"/>
    </row>
    <row r="111" spans="2:18" ht="30" hidden="1">
      <c r="B111" s="48">
        <v>7</v>
      </c>
      <c r="C111" s="34" t="str">
        <f t="shared" si="12"/>
        <v>ООО "Шелеховская ЭнергоСетевая Компания"</v>
      </c>
      <c r="D111" s="19">
        <f t="shared" si="9"/>
        <v>0</v>
      </c>
      <c r="E111" s="22"/>
      <c r="F111" s="22"/>
      <c r="G111" s="22"/>
      <c r="H111" s="22"/>
      <c r="I111" s="19">
        <f t="shared" si="10"/>
        <v>0</v>
      </c>
      <c r="J111" s="22"/>
      <c r="K111" s="22"/>
      <c r="L111" s="22"/>
      <c r="M111" s="22"/>
      <c r="N111" s="19">
        <f t="shared" si="11"/>
        <v>0</v>
      </c>
      <c r="O111" s="22"/>
      <c r="P111" s="22"/>
      <c r="Q111" s="22"/>
      <c r="R111" s="22"/>
    </row>
    <row r="112" spans="2:18" ht="30" hidden="1">
      <c r="B112" s="17">
        <v>8</v>
      </c>
      <c r="C112" s="34" t="str">
        <f t="shared" si="12"/>
        <v>филиал ОАО "Группа "ИЛИМ" в г. Братске</v>
      </c>
      <c r="D112" s="19">
        <f t="shared" si="9"/>
        <v>0</v>
      </c>
      <c r="E112" s="22"/>
      <c r="F112" s="22"/>
      <c r="G112" s="22"/>
      <c r="H112" s="22"/>
      <c r="I112" s="19">
        <f t="shared" si="10"/>
        <v>0</v>
      </c>
      <c r="J112" s="22"/>
      <c r="K112" s="22"/>
      <c r="L112" s="22"/>
      <c r="M112" s="22"/>
      <c r="N112" s="19">
        <f t="shared" si="11"/>
        <v>0</v>
      </c>
      <c r="O112" s="22"/>
      <c r="P112" s="22"/>
      <c r="Q112" s="22"/>
      <c r="R112" s="22"/>
    </row>
    <row r="113" spans="2:18" ht="30" hidden="1">
      <c r="B113" s="48">
        <v>9</v>
      </c>
      <c r="C113" s="34" t="str">
        <f t="shared" si="12"/>
        <v>ОАО "Ангарская нефтехимическая компания"</v>
      </c>
      <c r="D113" s="19">
        <f t="shared" si="9"/>
        <v>0</v>
      </c>
      <c r="E113" s="22"/>
      <c r="F113" s="22"/>
      <c r="G113" s="22"/>
      <c r="H113" s="22"/>
      <c r="I113" s="19">
        <f t="shared" si="10"/>
        <v>0</v>
      </c>
      <c r="J113" s="22"/>
      <c r="K113" s="22"/>
      <c r="L113" s="22"/>
      <c r="M113" s="22"/>
      <c r="N113" s="19">
        <f t="shared" si="11"/>
        <v>0</v>
      </c>
      <c r="O113" s="22"/>
      <c r="P113" s="22"/>
      <c r="Q113" s="22"/>
      <c r="R113" s="22"/>
    </row>
    <row r="114" spans="2:18" ht="15" hidden="1">
      <c r="B114" s="17">
        <v>10</v>
      </c>
      <c r="C114" s="34" t="str">
        <f t="shared" si="12"/>
        <v>ЗАО "Витимэнерго"</v>
      </c>
      <c r="D114" s="19">
        <f t="shared" si="9"/>
        <v>0</v>
      </c>
      <c r="E114" s="22"/>
      <c r="F114" s="22"/>
      <c r="G114" s="22"/>
      <c r="H114" s="22"/>
      <c r="I114" s="19">
        <f t="shared" si="10"/>
        <v>0</v>
      </c>
      <c r="J114" s="22"/>
      <c r="K114" s="22"/>
      <c r="L114" s="22"/>
      <c r="M114" s="22"/>
      <c r="N114" s="19">
        <f t="shared" si="11"/>
        <v>0</v>
      </c>
      <c r="O114" s="22"/>
      <c r="P114" s="22"/>
      <c r="Q114" s="22"/>
      <c r="R114" s="22"/>
    </row>
    <row r="115" spans="2:18" ht="15" hidden="1">
      <c r="B115" s="48">
        <v>11</v>
      </c>
      <c r="C115" s="34" t="str">
        <f t="shared" si="12"/>
        <v>ОАО "АЭХК"</v>
      </c>
      <c r="D115" s="19">
        <f t="shared" si="9"/>
        <v>0</v>
      </c>
      <c r="E115" s="22"/>
      <c r="F115" s="22"/>
      <c r="G115" s="22"/>
      <c r="H115" s="22"/>
      <c r="I115" s="19">
        <f t="shared" si="10"/>
        <v>0</v>
      </c>
      <c r="J115" s="22"/>
      <c r="K115" s="22"/>
      <c r="L115" s="22"/>
      <c r="M115" s="22"/>
      <c r="N115" s="19">
        <f t="shared" si="11"/>
        <v>0</v>
      </c>
      <c r="O115" s="22"/>
      <c r="P115" s="22"/>
      <c r="Q115" s="22"/>
      <c r="R115" s="22"/>
    </row>
    <row r="116" spans="2:18" ht="15" hidden="1">
      <c r="B116" s="17">
        <v>12</v>
      </c>
      <c r="C116" s="34" t="str">
        <f t="shared" si="12"/>
        <v>ООО Сетевая компания "Радиан"</v>
      </c>
      <c r="D116" s="19">
        <f t="shared" si="9"/>
        <v>0</v>
      </c>
      <c r="E116" s="22"/>
      <c r="F116" s="22"/>
      <c r="G116" s="22"/>
      <c r="H116" s="22"/>
      <c r="I116" s="19">
        <f t="shared" si="10"/>
        <v>0</v>
      </c>
      <c r="J116" s="22"/>
      <c r="K116" s="22"/>
      <c r="L116" s="22"/>
      <c r="M116" s="22"/>
      <c r="N116" s="19">
        <f t="shared" si="11"/>
        <v>0</v>
      </c>
      <c r="O116" s="22"/>
      <c r="P116" s="22"/>
      <c r="Q116" s="22"/>
      <c r="R116" s="22"/>
    </row>
    <row r="117" spans="2:18" ht="30" hidden="1">
      <c r="B117" s="48">
        <v>13</v>
      </c>
      <c r="C117" s="34" t="str">
        <f t="shared" si="12"/>
        <v>БФ "Сосновгеология" ФГУГП "Урангео"</v>
      </c>
      <c r="D117" s="19">
        <f t="shared" si="9"/>
        <v>0</v>
      </c>
      <c r="E117" s="22"/>
      <c r="F117" s="22"/>
      <c r="G117" s="22"/>
      <c r="H117" s="22"/>
      <c r="I117" s="19">
        <f t="shared" si="10"/>
        <v>0</v>
      </c>
      <c r="J117" s="22"/>
      <c r="K117" s="22"/>
      <c r="L117" s="22"/>
      <c r="M117" s="22"/>
      <c r="N117" s="19">
        <f t="shared" si="11"/>
        <v>0</v>
      </c>
      <c r="O117" s="22"/>
      <c r="P117" s="22"/>
      <c r="Q117" s="22"/>
      <c r="R117" s="22"/>
    </row>
    <row r="118" spans="2:18" ht="30" hidden="1">
      <c r="B118" s="17">
        <v>14</v>
      </c>
      <c r="C118" s="34" t="str">
        <f t="shared" si="12"/>
        <v>ОАО "Усолье-Сибирский химфармзавод"</v>
      </c>
      <c r="D118" s="19">
        <f t="shared" si="9"/>
        <v>0</v>
      </c>
      <c r="E118" s="22"/>
      <c r="F118" s="22"/>
      <c r="G118" s="22"/>
      <c r="H118" s="22"/>
      <c r="I118" s="19">
        <f t="shared" si="10"/>
        <v>0</v>
      </c>
      <c r="J118" s="22"/>
      <c r="K118" s="22"/>
      <c r="L118" s="22"/>
      <c r="M118" s="22"/>
      <c r="N118" s="19">
        <f t="shared" si="11"/>
        <v>0</v>
      </c>
      <c r="O118" s="22"/>
      <c r="P118" s="22"/>
      <c r="Q118" s="22"/>
      <c r="R118" s="22"/>
    </row>
    <row r="119" spans="2:18" ht="30" hidden="1">
      <c r="B119" s="48">
        <v>15</v>
      </c>
      <c r="C119" s="34" t="str">
        <f t="shared" si="12"/>
        <v>филиал ОАО "Группа "Илим" в г. Усть-Илимске</v>
      </c>
      <c r="D119" s="19">
        <f t="shared" si="9"/>
        <v>0</v>
      </c>
      <c r="E119" s="22"/>
      <c r="F119" s="22"/>
      <c r="G119" s="22"/>
      <c r="H119" s="22"/>
      <c r="I119" s="19">
        <f t="shared" si="10"/>
        <v>0</v>
      </c>
      <c r="J119" s="22"/>
      <c r="K119" s="22"/>
      <c r="L119" s="22"/>
      <c r="M119" s="22"/>
      <c r="N119" s="19">
        <f t="shared" si="11"/>
        <v>0</v>
      </c>
      <c r="O119" s="22"/>
      <c r="P119" s="22"/>
      <c r="Q119" s="22"/>
      <c r="R119" s="22"/>
    </row>
    <row r="120" spans="2:18" ht="15" hidden="1">
      <c r="B120" s="17">
        <v>16</v>
      </c>
      <c r="C120" s="34" t="str">
        <f t="shared" si="12"/>
        <v>ООО "Топресурс"</v>
      </c>
      <c r="D120" s="19">
        <f t="shared" si="9"/>
        <v>0</v>
      </c>
      <c r="E120" s="22"/>
      <c r="F120" s="22"/>
      <c r="G120" s="22"/>
      <c r="H120" s="22"/>
      <c r="I120" s="19">
        <f t="shared" si="10"/>
        <v>0.54903</v>
      </c>
      <c r="J120" s="22"/>
      <c r="K120" s="22"/>
      <c r="L120" s="22">
        <v>0.54903</v>
      </c>
      <c r="M120" s="22"/>
      <c r="N120" s="19">
        <f t="shared" si="11"/>
        <v>0</v>
      </c>
      <c r="O120" s="22"/>
      <c r="P120" s="22"/>
      <c r="Q120" s="22"/>
      <c r="R120" s="22"/>
    </row>
    <row r="121" spans="2:18" ht="15" hidden="1">
      <c r="B121" s="48">
        <v>17</v>
      </c>
      <c r="C121" s="34" t="str">
        <f t="shared" si="12"/>
        <v>ООО "Усольехимпром"</v>
      </c>
      <c r="D121" s="19">
        <f t="shared" si="9"/>
        <v>0</v>
      </c>
      <c r="E121" s="22"/>
      <c r="F121" s="22"/>
      <c r="G121" s="22"/>
      <c r="H121" s="22"/>
      <c r="I121" s="19">
        <f t="shared" si="10"/>
        <v>0</v>
      </c>
      <c r="J121" s="22"/>
      <c r="K121" s="22"/>
      <c r="L121" s="22"/>
      <c r="M121" s="22"/>
      <c r="N121" s="19">
        <f t="shared" si="11"/>
        <v>0</v>
      </c>
      <c r="O121" s="22"/>
      <c r="P121" s="22"/>
      <c r="Q121" s="22"/>
      <c r="R121" s="22"/>
    </row>
    <row r="122" spans="2:18" ht="30" hidden="1">
      <c r="B122" s="17">
        <v>18</v>
      </c>
      <c r="C122" s="34" t="str">
        <f t="shared" si="12"/>
        <v>ОАО "Байкальский целлюлозно-бумажный комбинат"</v>
      </c>
      <c r="D122" s="19">
        <f t="shared" si="9"/>
        <v>0</v>
      </c>
      <c r="E122" s="22"/>
      <c r="F122" s="22"/>
      <c r="G122" s="22"/>
      <c r="H122" s="22"/>
      <c r="I122" s="19">
        <f t="shared" si="10"/>
        <v>0</v>
      </c>
      <c r="J122" s="22"/>
      <c r="K122" s="22"/>
      <c r="L122" s="22"/>
      <c r="M122" s="22"/>
      <c r="N122" s="19">
        <f t="shared" si="11"/>
        <v>0</v>
      </c>
      <c r="O122" s="22"/>
      <c r="P122" s="22"/>
      <c r="Q122" s="22"/>
      <c r="R122" s="22"/>
    </row>
    <row r="123" spans="2:18" ht="30" hidden="1">
      <c r="B123" s="48">
        <v>19</v>
      </c>
      <c r="C123" s="34" t="str">
        <f t="shared" si="12"/>
        <v>МУП города Ангарска "Ангарский Водоканал"</v>
      </c>
      <c r="D123" s="19">
        <f t="shared" si="9"/>
        <v>0</v>
      </c>
      <c r="E123" s="22"/>
      <c r="F123" s="22"/>
      <c r="G123" s="22"/>
      <c r="H123" s="22"/>
      <c r="I123" s="19">
        <f t="shared" si="10"/>
        <v>0</v>
      </c>
      <c r="J123" s="22"/>
      <c r="K123" s="22"/>
      <c r="L123" s="22"/>
      <c r="M123" s="22"/>
      <c r="N123" s="19">
        <f t="shared" si="11"/>
        <v>0</v>
      </c>
      <c r="O123" s="22"/>
      <c r="P123" s="22"/>
      <c r="Q123" s="22"/>
      <c r="R123" s="22"/>
    </row>
    <row r="124" spans="2:18" ht="15" hidden="1">
      <c r="B124" s="17">
        <v>20</v>
      </c>
      <c r="C124" s="34" t="str">
        <f t="shared" si="12"/>
        <v>ОАО "Осетровский речной порт"</v>
      </c>
      <c r="D124" s="19">
        <f t="shared" si="9"/>
        <v>0</v>
      </c>
      <c r="E124" s="22"/>
      <c r="F124" s="22"/>
      <c r="G124" s="22"/>
      <c r="H124" s="22"/>
      <c r="I124" s="19">
        <f t="shared" si="10"/>
        <v>0</v>
      </c>
      <c r="J124" s="22"/>
      <c r="K124" s="22"/>
      <c r="L124" s="22"/>
      <c r="M124" s="22"/>
      <c r="N124" s="19">
        <f t="shared" si="11"/>
        <v>0</v>
      </c>
      <c r="O124" s="22"/>
      <c r="P124" s="22"/>
      <c r="Q124" s="22"/>
      <c r="R124" s="22"/>
    </row>
    <row r="125" spans="2:18" ht="30" hidden="1">
      <c r="B125" s="48">
        <v>21</v>
      </c>
      <c r="C125" s="34" t="str">
        <f t="shared" si="12"/>
        <v>ООО Энергетическая компания "Радиан"</v>
      </c>
      <c r="D125" s="19">
        <f t="shared" si="9"/>
        <v>0</v>
      </c>
      <c r="E125" s="22"/>
      <c r="F125" s="22"/>
      <c r="G125" s="22"/>
      <c r="H125" s="22"/>
      <c r="I125" s="19">
        <f t="shared" si="10"/>
        <v>0</v>
      </c>
      <c r="J125" s="22"/>
      <c r="K125" s="22"/>
      <c r="L125" s="22"/>
      <c r="M125" s="22"/>
      <c r="N125" s="19">
        <f t="shared" si="11"/>
        <v>0</v>
      </c>
      <c r="O125" s="22"/>
      <c r="P125" s="22"/>
      <c r="Q125" s="22"/>
      <c r="R125" s="22"/>
    </row>
    <row r="126" spans="2:18" ht="15" hidden="1">
      <c r="B126" s="17">
        <v>22</v>
      </c>
      <c r="C126" s="34" t="str">
        <f t="shared" si="12"/>
        <v>ООО "АктивЭнерго"</v>
      </c>
      <c r="D126" s="19">
        <f t="shared" si="9"/>
        <v>0</v>
      </c>
      <c r="E126" s="22"/>
      <c r="F126" s="22"/>
      <c r="G126" s="22"/>
      <c r="H126" s="22"/>
      <c r="I126" s="19">
        <f t="shared" si="10"/>
        <v>0</v>
      </c>
      <c r="J126" s="22"/>
      <c r="K126" s="22"/>
      <c r="L126" s="22"/>
      <c r="M126" s="22"/>
      <c r="N126" s="19">
        <f t="shared" si="11"/>
        <v>0</v>
      </c>
      <c r="O126" s="22"/>
      <c r="P126" s="22"/>
      <c r="Q126" s="22"/>
      <c r="R126" s="22"/>
    </row>
    <row r="127" spans="2:18" ht="15" hidden="1">
      <c r="B127" s="48">
        <v>23</v>
      </c>
      <c r="C127" s="34" t="str">
        <f t="shared" si="12"/>
        <v>ОАО "Молоко"</v>
      </c>
      <c r="D127" s="19">
        <f t="shared" si="9"/>
        <v>0</v>
      </c>
      <c r="E127" s="22"/>
      <c r="F127" s="22"/>
      <c r="G127" s="22"/>
      <c r="H127" s="22"/>
      <c r="I127" s="19">
        <f t="shared" si="10"/>
        <v>0</v>
      </c>
      <c r="J127" s="22"/>
      <c r="K127" s="22"/>
      <c r="L127" s="22"/>
      <c r="M127" s="22"/>
      <c r="N127" s="19">
        <f t="shared" si="11"/>
        <v>0</v>
      </c>
      <c r="O127" s="22"/>
      <c r="P127" s="22"/>
      <c r="Q127" s="22"/>
      <c r="R127" s="22"/>
    </row>
    <row r="128" spans="2:18" ht="30" hidden="1">
      <c r="B128" s="17">
        <v>24</v>
      </c>
      <c r="C128" s="34" t="str">
        <f t="shared" si="12"/>
        <v>ОАО "Ангарское Управление Строительства"</v>
      </c>
      <c r="D128" s="19">
        <f t="shared" si="9"/>
        <v>0</v>
      </c>
      <c r="E128" s="22"/>
      <c r="F128" s="22"/>
      <c r="G128" s="22"/>
      <c r="H128" s="22"/>
      <c r="I128" s="19">
        <f t="shared" si="10"/>
        <v>0</v>
      </c>
      <c r="J128" s="22"/>
      <c r="K128" s="22"/>
      <c r="L128" s="22"/>
      <c r="M128" s="22"/>
      <c r="N128" s="19">
        <f t="shared" si="11"/>
        <v>0</v>
      </c>
      <c r="O128" s="22"/>
      <c r="P128" s="22"/>
      <c r="Q128" s="22"/>
      <c r="R128" s="22"/>
    </row>
    <row r="129" spans="2:18" ht="30" hidden="1">
      <c r="B129" s="48">
        <v>25</v>
      </c>
      <c r="C129" s="34" t="str">
        <f t="shared" si="12"/>
        <v>ООО «Инвестиционно-сетевая компания «Зодиак Плюс»</v>
      </c>
      <c r="D129" s="19">
        <f t="shared" si="9"/>
        <v>0</v>
      </c>
      <c r="E129" s="22"/>
      <c r="F129" s="22"/>
      <c r="G129" s="22"/>
      <c r="H129" s="22"/>
      <c r="I129" s="19">
        <f t="shared" si="10"/>
        <v>0</v>
      </c>
      <c r="J129" s="22"/>
      <c r="K129" s="22"/>
      <c r="L129" s="22"/>
      <c r="M129" s="22"/>
      <c r="N129" s="19">
        <f t="shared" si="11"/>
        <v>0</v>
      </c>
      <c r="O129" s="22"/>
      <c r="P129" s="22"/>
      <c r="Q129" s="22"/>
      <c r="R129" s="22"/>
    </row>
    <row r="130" spans="2:18" ht="15" hidden="1">
      <c r="B130" s="17">
        <v>26</v>
      </c>
      <c r="C130" s="34" t="str">
        <f t="shared" si="12"/>
        <v>ОАО "Саянскхимпласт"</v>
      </c>
      <c r="D130" s="19">
        <f t="shared" si="9"/>
        <v>0</v>
      </c>
      <c r="E130" s="22"/>
      <c r="F130" s="22"/>
      <c r="G130" s="22"/>
      <c r="H130" s="22"/>
      <c r="I130" s="19">
        <f t="shared" si="10"/>
        <v>0</v>
      </c>
      <c r="J130" s="22"/>
      <c r="K130" s="22"/>
      <c r="L130" s="22"/>
      <c r="M130" s="22"/>
      <c r="N130" s="19">
        <f t="shared" si="11"/>
        <v>0</v>
      </c>
      <c r="O130" s="22"/>
      <c r="P130" s="22"/>
      <c r="Q130" s="22"/>
      <c r="R130" s="22"/>
    </row>
    <row r="131" spans="2:18" ht="15" hidden="1">
      <c r="B131" s="48">
        <v>27</v>
      </c>
      <c r="C131" s="34" t="str">
        <f t="shared" si="12"/>
        <v>ООО "Максимус"</v>
      </c>
      <c r="D131" s="19">
        <f t="shared" si="9"/>
        <v>0</v>
      </c>
      <c r="E131" s="22"/>
      <c r="F131" s="22"/>
      <c r="G131" s="22"/>
      <c r="H131" s="22"/>
      <c r="I131" s="19">
        <f t="shared" si="10"/>
        <v>0</v>
      </c>
      <c r="J131" s="22"/>
      <c r="K131" s="22"/>
      <c r="L131" s="22"/>
      <c r="M131" s="22"/>
      <c r="N131" s="19">
        <f t="shared" si="11"/>
        <v>0</v>
      </c>
      <c r="O131" s="22"/>
      <c r="P131" s="22"/>
      <c r="Q131" s="22"/>
      <c r="R131" s="22"/>
    </row>
    <row r="132" spans="2:18" ht="15" hidden="1">
      <c r="B132" s="17">
        <v>28</v>
      </c>
      <c r="C132" s="34" t="str">
        <f t="shared" si="12"/>
        <v>ОАО "Тыретский солерудник"</v>
      </c>
      <c r="D132" s="19">
        <f t="shared" si="9"/>
        <v>0</v>
      </c>
      <c r="E132" s="22"/>
      <c r="F132" s="22"/>
      <c r="G132" s="22"/>
      <c r="H132" s="22"/>
      <c r="I132" s="19">
        <f t="shared" si="10"/>
        <v>0</v>
      </c>
      <c r="J132" s="22"/>
      <c r="K132" s="22"/>
      <c r="L132" s="22"/>
      <c r="M132" s="22"/>
      <c r="N132" s="19">
        <f t="shared" si="11"/>
        <v>0</v>
      </c>
      <c r="O132" s="22"/>
      <c r="P132" s="22"/>
      <c r="Q132" s="22"/>
      <c r="R132" s="22"/>
    </row>
    <row r="133" spans="2:18" ht="30" hidden="1">
      <c r="B133" s="48">
        <v>29</v>
      </c>
      <c r="C133" s="34" t="str">
        <f t="shared" si="12"/>
        <v>ОАО "Восточно-Сибирский комбинат биотехнологий"</v>
      </c>
      <c r="D133" s="19">
        <f t="shared" si="9"/>
        <v>0</v>
      </c>
      <c r="E133" s="22"/>
      <c r="F133" s="22"/>
      <c r="G133" s="22"/>
      <c r="H133" s="22"/>
      <c r="I133" s="19">
        <f t="shared" si="10"/>
        <v>0</v>
      </c>
      <c r="J133" s="22"/>
      <c r="K133" s="22"/>
      <c r="L133" s="22"/>
      <c r="M133" s="22"/>
      <c r="N133" s="19">
        <f t="shared" si="11"/>
        <v>0</v>
      </c>
      <c r="O133" s="22"/>
      <c r="P133" s="22"/>
      <c r="Q133" s="22"/>
      <c r="R133" s="22"/>
    </row>
    <row r="134" spans="2:18" ht="75" hidden="1">
      <c r="B134" s="17">
        <v>30</v>
      </c>
      <c r="C134" s="34" t="str">
        <f t="shared" si="12"/>
        <v>ОАО  "Российские железные дороги" в лице Красноярской дирекции по энергообеспечению-структурного подразделения "Трансэнерго" филиала ОАО "РЖД"</v>
      </c>
      <c r="D134" s="19">
        <f t="shared" si="9"/>
        <v>0</v>
      </c>
      <c r="E134" s="22"/>
      <c r="F134" s="22"/>
      <c r="G134" s="22"/>
      <c r="H134" s="22"/>
      <c r="I134" s="19">
        <f t="shared" si="10"/>
        <v>0</v>
      </c>
      <c r="J134" s="22"/>
      <c r="K134" s="22"/>
      <c r="L134" s="22"/>
      <c r="M134" s="22"/>
      <c r="N134" s="19">
        <f t="shared" si="11"/>
        <v>0</v>
      </c>
      <c r="O134" s="22"/>
      <c r="P134" s="22"/>
      <c r="Q134" s="22"/>
      <c r="R134" s="22"/>
    </row>
    <row r="135" spans="2:18" ht="30" hidden="1">
      <c r="B135" s="48">
        <v>31</v>
      </c>
      <c r="C135" s="34" t="str">
        <f t="shared" si="12"/>
        <v>ОАО "Иркутский завод дорожных машин"</v>
      </c>
      <c r="D135" s="19">
        <f t="shared" si="9"/>
        <v>0</v>
      </c>
      <c r="E135" s="22"/>
      <c r="F135" s="22"/>
      <c r="G135" s="22"/>
      <c r="H135" s="22"/>
      <c r="I135" s="19">
        <f t="shared" si="10"/>
        <v>0</v>
      </c>
      <c r="J135" s="22"/>
      <c r="K135" s="22"/>
      <c r="L135" s="22"/>
      <c r="M135" s="22"/>
      <c r="N135" s="19">
        <f t="shared" si="11"/>
        <v>0</v>
      </c>
      <c r="O135" s="22"/>
      <c r="P135" s="22"/>
      <c r="Q135" s="22"/>
      <c r="R135" s="22"/>
    </row>
    <row r="136" spans="2:18" ht="30" hidden="1">
      <c r="B136" s="17">
        <v>32</v>
      </c>
      <c r="C136" s="34" t="str">
        <f t="shared" si="12"/>
        <v>ООО "Прибайкальская электросетевая компания"</v>
      </c>
      <c r="D136" s="19">
        <f t="shared" si="9"/>
        <v>0</v>
      </c>
      <c r="E136" s="22"/>
      <c r="F136" s="22"/>
      <c r="G136" s="22"/>
      <c r="H136" s="22"/>
      <c r="I136" s="19">
        <f t="shared" si="10"/>
        <v>0</v>
      </c>
      <c r="J136" s="22"/>
      <c r="K136" s="22"/>
      <c r="L136" s="22"/>
      <c r="M136" s="22"/>
      <c r="N136" s="19">
        <f t="shared" si="11"/>
        <v>0</v>
      </c>
      <c r="O136" s="22"/>
      <c r="P136" s="22"/>
      <c r="Q136" s="22"/>
      <c r="R136" s="22"/>
    </row>
    <row r="137" spans="2:18" ht="30" hidden="1">
      <c r="B137" s="48">
        <v>33</v>
      </c>
      <c r="C137" s="34" t="str">
        <f t="shared" si="12"/>
        <v>ООО "Строительство и проектирование"</v>
      </c>
      <c r="D137" s="19">
        <f t="shared" si="9"/>
        <v>0</v>
      </c>
      <c r="E137" s="22"/>
      <c r="F137" s="22"/>
      <c r="G137" s="22"/>
      <c r="H137" s="22"/>
      <c r="I137" s="19">
        <f t="shared" si="10"/>
        <v>0</v>
      </c>
      <c r="J137" s="22"/>
      <c r="K137" s="22"/>
      <c r="L137" s="22"/>
      <c r="M137" s="22"/>
      <c r="N137" s="19">
        <f t="shared" si="11"/>
        <v>0</v>
      </c>
      <c r="O137" s="22"/>
      <c r="P137" s="22"/>
      <c r="Q137" s="22"/>
      <c r="R137" s="22"/>
    </row>
    <row r="138" spans="2:18" ht="15" hidden="1">
      <c r="B138" s="17">
        <v>34</v>
      </c>
      <c r="C138" s="34" t="str">
        <f t="shared" si="12"/>
        <v>ЗАО "Электросеть"</v>
      </c>
      <c r="D138" s="19">
        <f t="shared" si="9"/>
        <v>0</v>
      </c>
      <c r="E138" s="22"/>
      <c r="F138" s="22"/>
      <c r="G138" s="22"/>
      <c r="H138" s="22"/>
      <c r="I138" s="19">
        <f t="shared" si="10"/>
        <v>0</v>
      </c>
      <c r="J138" s="22"/>
      <c r="K138" s="22"/>
      <c r="L138" s="22"/>
      <c r="M138" s="22"/>
      <c r="N138" s="19">
        <f t="shared" si="11"/>
        <v>0</v>
      </c>
      <c r="O138" s="22"/>
      <c r="P138" s="22"/>
      <c r="Q138" s="22"/>
      <c r="R138" s="22"/>
    </row>
    <row r="139" spans="2:18" ht="15" hidden="1">
      <c r="B139" s="48">
        <v>35</v>
      </c>
      <c r="C139" s="34" t="str">
        <f t="shared" si="12"/>
        <v>УК ООО "Ресурс"</v>
      </c>
      <c r="D139" s="19">
        <f t="shared" si="9"/>
        <v>0</v>
      </c>
      <c r="E139" s="22"/>
      <c r="F139" s="22"/>
      <c r="G139" s="22"/>
      <c r="H139" s="22"/>
      <c r="I139" s="19">
        <f t="shared" si="10"/>
        <v>0</v>
      </c>
      <c r="J139" s="22"/>
      <c r="K139" s="22"/>
      <c r="L139" s="22"/>
      <c r="M139" s="22"/>
      <c r="N139" s="19">
        <f t="shared" si="11"/>
        <v>0</v>
      </c>
      <c r="O139" s="22"/>
      <c r="P139" s="22"/>
      <c r="Q139" s="22"/>
      <c r="R139" s="22"/>
    </row>
    <row r="140" spans="2:18" ht="15" hidden="1">
      <c r="B140" s="17">
        <v>36</v>
      </c>
      <c r="C140" s="34" t="str">
        <f t="shared" si="12"/>
        <v>ООО "Сетьэнергопром"</v>
      </c>
      <c r="D140" s="19">
        <f t="shared" si="9"/>
        <v>0</v>
      </c>
      <c r="E140" s="22"/>
      <c r="F140" s="22"/>
      <c r="G140" s="22"/>
      <c r="H140" s="22"/>
      <c r="I140" s="19">
        <f t="shared" si="10"/>
        <v>0</v>
      </c>
      <c r="J140" s="22"/>
      <c r="K140" s="22"/>
      <c r="L140" s="22"/>
      <c r="M140" s="22"/>
      <c r="N140" s="19">
        <f t="shared" si="11"/>
        <v>0</v>
      </c>
      <c r="O140" s="22"/>
      <c r="P140" s="22"/>
      <c r="Q140" s="22"/>
      <c r="R140" s="22"/>
    </row>
    <row r="141" spans="2:18" ht="30" hidden="1">
      <c r="B141" s="48">
        <v>37</v>
      </c>
      <c r="C141" s="35" t="str">
        <f t="shared" si="12"/>
        <v>ОАО "Восточно-Сибирское речное пароходство"</v>
      </c>
      <c r="D141" s="19">
        <f t="shared" si="9"/>
        <v>0</v>
      </c>
      <c r="E141" s="22"/>
      <c r="F141" s="22"/>
      <c r="G141" s="22"/>
      <c r="H141" s="22"/>
      <c r="I141" s="19">
        <f t="shared" si="10"/>
        <v>0</v>
      </c>
      <c r="J141" s="22"/>
      <c r="K141" s="22"/>
      <c r="L141" s="22"/>
      <c r="M141" s="22"/>
      <c r="N141" s="19">
        <f t="shared" si="11"/>
        <v>0</v>
      </c>
      <c r="O141" s="22"/>
      <c r="P141" s="22"/>
      <c r="Q141" s="22"/>
      <c r="R141" s="22"/>
    </row>
    <row r="142" spans="2:18" ht="15" hidden="1">
      <c r="B142" s="17">
        <v>38</v>
      </c>
      <c r="C142" s="35" t="str">
        <f t="shared" si="12"/>
        <v>ООО "Руссоль"</v>
      </c>
      <c r="D142" s="19">
        <f t="shared" si="9"/>
        <v>0</v>
      </c>
      <c r="E142" s="22"/>
      <c r="F142" s="22"/>
      <c r="G142" s="22"/>
      <c r="H142" s="22"/>
      <c r="I142" s="19">
        <f t="shared" si="10"/>
        <v>0</v>
      </c>
      <c r="J142" s="22"/>
      <c r="K142" s="22"/>
      <c r="L142" s="22"/>
      <c r="M142" s="22"/>
      <c r="N142" s="19">
        <f t="shared" si="11"/>
        <v>0</v>
      </c>
      <c r="O142" s="22"/>
      <c r="P142" s="22"/>
      <c r="Q142" s="22"/>
      <c r="R142" s="22"/>
    </row>
    <row r="143" spans="2:18" ht="15" hidden="1">
      <c r="B143" s="48">
        <v>39</v>
      </c>
      <c r="C143" s="35" t="str">
        <f t="shared" si="12"/>
        <v>ООО "Иркутск-Терминал"</v>
      </c>
      <c r="D143" s="19">
        <f t="shared" si="9"/>
        <v>0</v>
      </c>
      <c r="E143" s="22"/>
      <c r="F143" s="22"/>
      <c r="G143" s="22"/>
      <c r="H143" s="22"/>
      <c r="I143" s="19">
        <f t="shared" si="10"/>
        <v>0</v>
      </c>
      <c r="J143" s="22"/>
      <c r="K143" s="22"/>
      <c r="L143" s="22"/>
      <c r="M143" s="22"/>
      <c r="N143" s="19">
        <f t="shared" si="11"/>
        <v>0</v>
      </c>
      <c r="O143" s="22"/>
      <c r="P143" s="22"/>
      <c r="Q143" s="22"/>
      <c r="R143" s="22"/>
    </row>
    <row r="144" spans="2:18" ht="30" hidden="1">
      <c r="B144" s="17">
        <v>40</v>
      </c>
      <c r="C144" s="35" t="str">
        <f t="shared" si="12"/>
        <v>ООО "Сибирская электросетевая компания"</v>
      </c>
      <c r="D144" s="19">
        <f t="shared" si="9"/>
        <v>0</v>
      </c>
      <c r="E144" s="22"/>
      <c r="F144" s="22"/>
      <c r="G144" s="22"/>
      <c r="H144" s="22"/>
      <c r="I144" s="19">
        <f t="shared" si="10"/>
        <v>0</v>
      </c>
      <c r="J144" s="22"/>
      <c r="K144" s="22"/>
      <c r="L144" s="22"/>
      <c r="M144" s="22"/>
      <c r="N144" s="19">
        <f t="shared" si="11"/>
        <v>0</v>
      </c>
      <c r="O144" s="22"/>
      <c r="P144" s="22"/>
      <c r="Q144" s="22"/>
      <c r="R144" s="22"/>
    </row>
    <row r="145" spans="2:18" ht="15" hidden="1">
      <c r="B145" s="48">
        <v>41</v>
      </c>
      <c r="C145" s="35" t="str">
        <f t="shared" si="12"/>
        <v>ООО "ТранснефтьЭлектросетьСервис"</v>
      </c>
      <c r="D145" s="19">
        <f t="shared" si="9"/>
        <v>0</v>
      </c>
      <c r="E145" s="22"/>
      <c r="F145" s="22"/>
      <c r="G145" s="22"/>
      <c r="H145" s="22"/>
      <c r="I145" s="19">
        <f t="shared" si="10"/>
        <v>0</v>
      </c>
      <c r="J145" s="22"/>
      <c r="K145" s="22"/>
      <c r="L145" s="22"/>
      <c r="M145" s="22"/>
      <c r="N145" s="19">
        <f t="shared" si="11"/>
        <v>0</v>
      </c>
      <c r="O145" s="22"/>
      <c r="P145" s="22"/>
      <c r="Q145" s="22"/>
      <c r="R145" s="22"/>
    </row>
    <row r="146" spans="2:18" ht="15" hidden="1">
      <c r="B146" s="17">
        <v>42</v>
      </c>
      <c r="C146" s="35" t="str">
        <f t="shared" si="12"/>
        <v>ООО "Управление энергоснабжения"</v>
      </c>
      <c r="D146" s="19">
        <f t="shared" si="9"/>
        <v>0</v>
      </c>
      <c r="E146" s="22"/>
      <c r="F146" s="22"/>
      <c r="G146" s="22"/>
      <c r="H146" s="22"/>
      <c r="I146" s="19">
        <f t="shared" si="10"/>
        <v>0</v>
      </c>
      <c r="J146" s="22"/>
      <c r="K146" s="22"/>
      <c r="L146" s="22"/>
      <c r="M146" s="22"/>
      <c r="N146" s="19">
        <f t="shared" si="11"/>
        <v>0</v>
      </c>
      <c r="O146" s="22"/>
      <c r="P146" s="22"/>
      <c r="Q146" s="22"/>
      <c r="R146" s="22"/>
    </row>
    <row r="147" spans="2:18" ht="15" hidden="1">
      <c r="B147" s="48">
        <v>43</v>
      </c>
      <c r="C147" s="35" t="str">
        <f t="shared" si="12"/>
        <v>ООО УК "Энергосервис"</v>
      </c>
      <c r="D147" s="19">
        <f t="shared" si="9"/>
        <v>0</v>
      </c>
      <c r="E147" s="22"/>
      <c r="F147" s="22"/>
      <c r="G147" s="22"/>
      <c r="H147" s="22"/>
      <c r="I147" s="19">
        <f t="shared" si="10"/>
        <v>0</v>
      </c>
      <c r="J147" s="22"/>
      <c r="K147" s="22"/>
      <c r="L147" s="22"/>
      <c r="M147" s="22"/>
      <c r="N147" s="19">
        <f t="shared" si="11"/>
        <v>0</v>
      </c>
      <c r="O147" s="22"/>
      <c r="P147" s="22"/>
      <c r="Q147" s="22"/>
      <c r="R147" s="22"/>
    </row>
    <row r="148" spans="2:18" ht="15" hidden="1">
      <c r="B148" s="17">
        <v>44</v>
      </c>
      <c r="C148" s="35" t="str">
        <f t="shared" si="12"/>
        <v>ООО "Тепло-Транс"</v>
      </c>
      <c r="D148" s="19">
        <f t="shared" si="9"/>
        <v>0</v>
      </c>
      <c r="E148" s="22"/>
      <c r="F148" s="22"/>
      <c r="G148" s="22"/>
      <c r="H148" s="22"/>
      <c r="I148" s="19">
        <f t="shared" si="10"/>
        <v>0</v>
      </c>
      <c r="J148" s="22"/>
      <c r="K148" s="22"/>
      <c r="L148" s="22"/>
      <c r="M148" s="22"/>
      <c r="N148" s="19">
        <f t="shared" si="11"/>
        <v>0</v>
      </c>
      <c r="O148" s="22"/>
      <c r="P148" s="22"/>
      <c r="Q148" s="22"/>
      <c r="R148" s="22"/>
    </row>
    <row r="149" spans="2:18" ht="15" hidden="1">
      <c r="B149" s="48">
        <v>45</v>
      </c>
      <c r="C149" s="35">
        <f t="shared" si="12"/>
        <v>0</v>
      </c>
      <c r="D149" s="19">
        <f t="shared" si="9"/>
        <v>0</v>
      </c>
      <c r="E149" s="22"/>
      <c r="F149" s="22"/>
      <c r="G149" s="22"/>
      <c r="H149" s="22"/>
      <c r="I149" s="19">
        <f t="shared" si="10"/>
        <v>0</v>
      </c>
      <c r="J149" s="22"/>
      <c r="K149" s="22"/>
      <c r="L149" s="22"/>
      <c r="M149" s="22"/>
      <c r="N149" s="19">
        <f t="shared" si="11"/>
        <v>0</v>
      </c>
      <c r="O149" s="22"/>
      <c r="P149" s="22"/>
      <c r="Q149" s="22"/>
      <c r="R149" s="22"/>
    </row>
    <row r="150" spans="2:18" ht="15" hidden="1">
      <c r="B150" s="17">
        <v>46</v>
      </c>
      <c r="C150" s="35">
        <f t="shared" si="12"/>
        <v>0</v>
      </c>
      <c r="D150" s="19">
        <f t="shared" si="9"/>
        <v>0</v>
      </c>
      <c r="E150" s="22"/>
      <c r="F150" s="22"/>
      <c r="G150" s="22"/>
      <c r="H150" s="22"/>
      <c r="I150" s="19">
        <f t="shared" si="10"/>
        <v>0</v>
      </c>
      <c r="J150" s="22"/>
      <c r="K150" s="22"/>
      <c r="L150" s="22"/>
      <c r="M150" s="22"/>
      <c r="N150" s="19">
        <f t="shared" si="11"/>
        <v>0</v>
      </c>
      <c r="O150" s="22"/>
      <c r="P150" s="22"/>
      <c r="Q150" s="22"/>
      <c r="R150" s="22"/>
    </row>
    <row r="151" spans="2:18" ht="15" hidden="1">
      <c r="B151" s="48">
        <v>47</v>
      </c>
      <c r="C151" s="35">
        <f t="shared" si="12"/>
        <v>0</v>
      </c>
      <c r="D151" s="19">
        <f t="shared" si="9"/>
        <v>0</v>
      </c>
      <c r="E151" s="22"/>
      <c r="F151" s="22"/>
      <c r="G151" s="22"/>
      <c r="H151" s="22"/>
      <c r="I151" s="19">
        <f t="shared" si="10"/>
        <v>0</v>
      </c>
      <c r="J151" s="22"/>
      <c r="K151" s="22"/>
      <c r="L151" s="22"/>
      <c r="M151" s="22"/>
      <c r="N151" s="19">
        <f t="shared" si="11"/>
        <v>0</v>
      </c>
      <c r="O151" s="22"/>
      <c r="P151" s="22"/>
      <c r="Q151" s="22"/>
      <c r="R151" s="22"/>
    </row>
    <row r="152" spans="2:18" ht="15" hidden="1">
      <c r="B152" s="17">
        <v>48</v>
      </c>
      <c r="C152" s="35">
        <f t="shared" si="12"/>
        <v>0</v>
      </c>
      <c r="D152" s="19">
        <f t="shared" si="9"/>
        <v>0</v>
      </c>
      <c r="E152" s="22"/>
      <c r="F152" s="22"/>
      <c r="G152" s="22"/>
      <c r="H152" s="22"/>
      <c r="I152" s="19">
        <f t="shared" si="10"/>
        <v>0</v>
      </c>
      <c r="J152" s="22"/>
      <c r="K152" s="22"/>
      <c r="L152" s="22"/>
      <c r="M152" s="22"/>
      <c r="N152" s="19">
        <f t="shared" si="11"/>
        <v>0</v>
      </c>
      <c r="O152" s="22"/>
      <c r="P152" s="22"/>
      <c r="Q152" s="22"/>
      <c r="R152" s="22"/>
    </row>
    <row r="153" spans="2:18" ht="15" hidden="1">
      <c r="B153" s="48">
        <v>49</v>
      </c>
      <c r="C153" s="35">
        <f t="shared" si="12"/>
        <v>0</v>
      </c>
      <c r="D153" s="19">
        <f t="shared" si="9"/>
        <v>0</v>
      </c>
      <c r="E153" s="22"/>
      <c r="F153" s="22"/>
      <c r="G153" s="22"/>
      <c r="H153" s="22"/>
      <c r="I153" s="19">
        <f t="shared" si="10"/>
        <v>0</v>
      </c>
      <c r="J153" s="22"/>
      <c r="K153" s="22"/>
      <c r="L153" s="22"/>
      <c r="M153" s="22"/>
      <c r="N153" s="19">
        <f t="shared" si="11"/>
        <v>0</v>
      </c>
      <c r="O153" s="22"/>
      <c r="P153" s="22"/>
      <c r="Q153" s="22"/>
      <c r="R153" s="22"/>
    </row>
    <row r="154" spans="2:18" ht="30.75" customHeight="1">
      <c r="B154" s="17">
        <v>50</v>
      </c>
      <c r="C154" s="35" t="str">
        <f>'[1]Э котл'!C154</f>
        <v>Филиал "Иркутское РНУ" ООО "Востокнефтепровод"</v>
      </c>
      <c r="D154" s="19">
        <f t="shared" si="9"/>
        <v>0.52617</v>
      </c>
      <c r="E154" s="22"/>
      <c r="F154" s="22"/>
      <c r="G154" s="43">
        <v>0.52617</v>
      </c>
      <c r="H154" s="22"/>
      <c r="I154" s="19">
        <f t="shared" si="10"/>
        <v>0</v>
      </c>
      <c r="J154" s="22"/>
      <c r="K154" s="22"/>
      <c r="L154" s="22"/>
      <c r="M154" s="22"/>
      <c r="N154" s="19">
        <f t="shared" si="11"/>
        <v>0.52617</v>
      </c>
      <c r="O154" s="22"/>
      <c r="P154" s="22"/>
      <c r="Q154" s="43">
        <v>0.52617</v>
      </c>
      <c r="R154" s="22"/>
    </row>
    <row r="155" spans="2:18" ht="30">
      <c r="B155" s="17" t="s">
        <v>106</v>
      </c>
      <c r="C155" s="18" t="str">
        <f>+'[1]Э котл'!C155</f>
        <v>Отпуск остальным потребителям, в т.ч.:</v>
      </c>
      <c r="D155" s="19">
        <f t="shared" si="9"/>
        <v>0.268433</v>
      </c>
      <c r="E155" s="49">
        <f>E156+E157</f>
        <v>0</v>
      </c>
      <c r="F155" s="49">
        <f>F156+F157</f>
        <v>0</v>
      </c>
      <c r="G155" s="49">
        <f>G156+G157</f>
        <v>0</v>
      </c>
      <c r="H155" s="49">
        <f>H156+H157</f>
        <v>0.268433</v>
      </c>
      <c r="I155" s="19">
        <f t="shared" si="10"/>
        <v>0.207712</v>
      </c>
      <c r="J155" s="49">
        <f>J156+J157</f>
        <v>0</v>
      </c>
      <c r="K155" s="49">
        <f>K156+K157</f>
        <v>0</v>
      </c>
      <c r="L155" s="49">
        <f>L156+L157</f>
        <v>0</v>
      </c>
      <c r="M155" s="49">
        <f>M156+M157</f>
        <v>0.207712</v>
      </c>
      <c r="N155" s="19">
        <f t="shared" si="11"/>
        <v>0.268433</v>
      </c>
      <c r="O155" s="49">
        <f>O156+O157</f>
        <v>0</v>
      </c>
      <c r="P155" s="49">
        <f>P156+P157</f>
        <v>0</v>
      </c>
      <c r="Q155" s="49">
        <f>Q156+Q157</f>
        <v>0</v>
      </c>
      <c r="R155" s="49">
        <f>R156+R157</f>
        <v>0.268433</v>
      </c>
    </row>
    <row r="156" spans="2:18" ht="15">
      <c r="B156" s="17" t="s">
        <v>107</v>
      </c>
      <c r="C156" s="18" t="str">
        <f>+'[1]Э котл'!C156</f>
        <v>отпуск прочим потребителям</v>
      </c>
      <c r="D156" s="19">
        <f t="shared" si="9"/>
        <v>0.168976</v>
      </c>
      <c r="E156" s="50"/>
      <c r="F156" s="50"/>
      <c r="G156" s="50"/>
      <c r="H156" s="50">
        <v>0.168976</v>
      </c>
      <c r="I156" s="19">
        <f t="shared" si="10"/>
        <v>0</v>
      </c>
      <c r="J156" s="50"/>
      <c r="K156" s="50"/>
      <c r="L156" s="50"/>
      <c r="M156" s="50"/>
      <c r="N156" s="19">
        <f t="shared" si="11"/>
        <v>0.168976</v>
      </c>
      <c r="O156" s="50"/>
      <c r="P156" s="50"/>
      <c r="Q156" s="50"/>
      <c r="R156" s="50">
        <v>0.168976</v>
      </c>
    </row>
    <row r="157" spans="2:18" ht="30">
      <c r="B157" s="51" t="s">
        <v>108</v>
      </c>
      <c r="C157" s="18" t="str">
        <f>+'[1]Э котл'!C157</f>
        <v>отпуск населению и приравненным к населению категориям потребителей</v>
      </c>
      <c r="D157" s="19">
        <f t="shared" si="9"/>
        <v>0.099457</v>
      </c>
      <c r="E157" s="22"/>
      <c r="F157" s="22"/>
      <c r="G157" s="22"/>
      <c r="H157" s="43">
        <v>0.099457</v>
      </c>
      <c r="I157" s="19">
        <f t="shared" si="10"/>
        <v>0.207712</v>
      </c>
      <c r="J157" s="22"/>
      <c r="K157" s="22"/>
      <c r="L157" s="22"/>
      <c r="M157" s="22">
        <v>0.207712</v>
      </c>
      <c r="N157" s="19">
        <f t="shared" si="11"/>
        <v>0.099457</v>
      </c>
      <c r="O157" s="22"/>
      <c r="P157" s="22"/>
      <c r="Q157" s="22"/>
      <c r="R157" s="43">
        <v>0.099457</v>
      </c>
    </row>
    <row r="158" spans="2:19" ht="15">
      <c r="B158" s="17" t="s">
        <v>109</v>
      </c>
      <c r="C158" s="39" t="s">
        <v>110</v>
      </c>
      <c r="D158" s="28">
        <f>ROUND(D103-D104-D155,7)</f>
        <v>0</v>
      </c>
      <c r="E158" s="28">
        <f aca="true" t="shared" si="13" ref="E158:R158">ROUND(E103-E104-E155,7)</f>
        <v>0</v>
      </c>
      <c r="F158" s="28">
        <f t="shared" si="13"/>
        <v>0</v>
      </c>
      <c r="G158" s="28">
        <f t="shared" si="13"/>
        <v>0</v>
      </c>
      <c r="H158" s="28">
        <f t="shared" si="13"/>
        <v>0</v>
      </c>
      <c r="I158" s="28">
        <f t="shared" si="13"/>
        <v>0</v>
      </c>
      <c r="J158" s="28">
        <f t="shared" si="13"/>
        <v>0</v>
      </c>
      <c r="K158" s="28">
        <f t="shared" si="13"/>
        <v>0</v>
      </c>
      <c r="L158" s="28">
        <f t="shared" si="13"/>
        <v>0</v>
      </c>
      <c r="M158" s="28">
        <f t="shared" si="13"/>
        <v>0</v>
      </c>
      <c r="N158" s="28">
        <f t="shared" si="13"/>
        <v>0</v>
      </c>
      <c r="O158" s="28">
        <f t="shared" si="13"/>
        <v>0</v>
      </c>
      <c r="P158" s="28">
        <f t="shared" si="13"/>
        <v>0</v>
      </c>
      <c r="Q158" s="28">
        <f t="shared" si="13"/>
        <v>0</v>
      </c>
      <c r="R158" s="28">
        <f t="shared" si="13"/>
        <v>0</v>
      </c>
      <c r="S158" s="52">
        <f>SUM(D158:R158)</f>
        <v>0</v>
      </c>
    </row>
    <row r="159" spans="2:19" ht="15">
      <c r="B159" s="53"/>
      <c r="C159" s="54"/>
      <c r="D159" s="55"/>
      <c r="S159" s="56"/>
    </row>
    <row r="160" spans="2:17" ht="30" customHeight="1">
      <c r="B160" s="53"/>
      <c r="C160" s="63" t="s">
        <v>111</v>
      </c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5"/>
    </row>
    <row r="161" spans="2:17" ht="15">
      <c r="B161" s="53"/>
      <c r="C161" s="66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8"/>
    </row>
    <row r="162" spans="2:17" ht="15">
      <c r="B162" s="53"/>
      <c r="C162" s="66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8"/>
    </row>
    <row r="163" spans="2:17" ht="15">
      <c r="B163" s="57"/>
      <c r="C163" s="66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8"/>
    </row>
    <row r="164" spans="2:17" ht="15">
      <c r="B164" s="57"/>
      <c r="C164" s="66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8"/>
    </row>
    <row r="165" spans="2:17" ht="15">
      <c r="B165" s="57"/>
      <c r="C165" s="69"/>
      <c r="D165" s="70"/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1"/>
    </row>
    <row r="166" spans="2:4" ht="15">
      <c r="B166" s="55"/>
      <c r="C166" s="55"/>
      <c r="D166" s="55"/>
    </row>
    <row r="167" spans="2:17" ht="15.75">
      <c r="B167" s="58"/>
      <c r="C167" s="55"/>
      <c r="D167" s="59"/>
      <c r="G167" s="58"/>
      <c r="I167" s="72" t="s">
        <v>112</v>
      </c>
      <c r="J167" s="72"/>
      <c r="K167" s="72"/>
      <c r="L167" s="60"/>
      <c r="M167" s="60"/>
      <c r="N167" s="60"/>
      <c r="O167" s="73" t="str">
        <f>+'[1]Э котл'!O167:Q167</f>
        <v>Денисюк Алексей Анатольевич</v>
      </c>
      <c r="P167" s="74"/>
      <c r="Q167" s="74"/>
    </row>
    <row r="169" ht="15">
      <c r="N169" s="61" t="s">
        <v>113</v>
      </c>
    </row>
  </sheetData>
  <mergeCells count="12">
    <mergeCell ref="C2:D2"/>
    <mergeCell ref="C3:D3"/>
    <mergeCell ref="F3:G3"/>
    <mergeCell ref="I3:R3"/>
    <mergeCell ref="B5:B6"/>
    <mergeCell ref="C5:C6"/>
    <mergeCell ref="D5:H5"/>
    <mergeCell ref="I5:M5"/>
    <mergeCell ref="N5:R5"/>
    <mergeCell ref="C160:Q165"/>
    <mergeCell ref="I167:K167"/>
    <mergeCell ref="O167:Q167"/>
  </mergeCells>
  <conditionalFormatting sqref="D158:R158">
    <cfRule type="cellIs" priority="1" dxfId="0" operator="equal" stopIfTrue="1">
      <formula>0</formula>
    </cfRule>
    <cfRule type="cellIs" priority="2" dxfId="1" operator="not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energoglav</cp:lastModifiedBy>
  <dcterms:created xsi:type="dcterms:W3CDTF">1996-10-08T23:32:33Z</dcterms:created>
  <dcterms:modified xsi:type="dcterms:W3CDTF">2014-10-03T04:58:27Z</dcterms:modified>
  <cp:category/>
  <cp:version/>
  <cp:contentType/>
  <cp:contentStatus/>
</cp:coreProperties>
</file>